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dav\Desktop\Cloud SSS\"/>
    </mc:Choice>
  </mc:AlternateContent>
  <bookViews>
    <workbookView xWindow="0" yWindow="0" windowWidth="13660" windowHeight="6040"/>
  </bookViews>
  <sheets>
    <sheet name="Lookup" sheetId="1" r:id="rId1"/>
    <sheet name="Raw Slates" sheetId="6" r:id="rId2"/>
    <sheet name="Step 1" sheetId="8" r:id="rId3"/>
    <sheet name="Step 2" sheetId="9" r:id="rId4"/>
    <sheet name="Step 3" sheetId="10" r:id="rId5"/>
    <sheet name="Step 4" sheetId="12" r:id="rId6"/>
    <sheet name="Step 5" sheetId="13" r:id="rId7"/>
    <sheet name="Step 6" sheetId="14" r:id="rId8"/>
    <sheet name="Markings" sheetId="15" r:id="rId9"/>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4" i="14" l="1"/>
  <c r="H29" i="14"/>
  <c r="E23" i="14"/>
  <c r="H23" i="14" s="1"/>
  <c r="E22" i="14"/>
  <c r="H22" i="14" s="1"/>
  <c r="E27" i="14"/>
  <c r="H27" i="14" s="1"/>
  <c r="E26" i="14"/>
  <c r="H26" i="14" s="1"/>
  <c r="E19" i="14"/>
  <c r="H19" i="14" s="1"/>
  <c r="E18" i="14"/>
  <c r="H18" i="14" s="1"/>
  <c r="E17" i="14"/>
  <c r="H17" i="14" s="1"/>
  <c r="E8" i="14"/>
  <c r="H8" i="14" s="1"/>
  <c r="E7" i="14"/>
  <c r="H7" i="14" s="1"/>
  <c r="E12" i="14"/>
  <c r="H12" i="14" s="1"/>
  <c r="E11" i="14"/>
  <c r="H11" i="14" s="1"/>
  <c r="E4" i="14"/>
  <c r="H4" i="14" s="1"/>
  <c r="E3" i="14"/>
  <c r="H3" i="14" s="1"/>
  <c r="E4" i="13"/>
  <c r="H4" i="13" s="1"/>
  <c r="E5" i="13"/>
  <c r="H5" i="13" s="1"/>
  <c r="E6" i="13"/>
  <c r="H6" i="13" s="1"/>
  <c r="E7" i="13"/>
  <c r="H7" i="13" s="1"/>
  <c r="E12" i="13"/>
  <c r="H12" i="13" s="1"/>
  <c r="E13" i="13"/>
  <c r="H13" i="13" s="1"/>
  <c r="E14" i="13"/>
  <c r="H14" i="13" s="1"/>
  <c r="E15" i="13"/>
  <c r="H15" i="13" s="1"/>
  <c r="E8" i="13"/>
  <c r="H8" i="13" s="1"/>
  <c r="E9" i="13"/>
  <c r="H9" i="13" s="1"/>
  <c r="E10" i="13"/>
  <c r="H10" i="13" s="1"/>
  <c r="E11" i="13"/>
  <c r="H11" i="13" s="1"/>
  <c r="H9" i="14" l="1"/>
  <c r="I9" i="14" s="1"/>
  <c r="H13" i="14"/>
  <c r="I13" i="14" s="1"/>
  <c r="E3" i="13"/>
  <c r="H3" i="13" s="1"/>
  <c r="H5" i="14" l="1"/>
  <c r="H20" i="14"/>
  <c r="I20" i="14" s="1"/>
  <c r="H28" i="14"/>
  <c r="I28" i="14" s="1"/>
  <c r="H24" i="14"/>
  <c r="I24" i="14" s="1"/>
  <c r="I5" i="14" l="1"/>
  <c r="I14" i="14" s="1"/>
  <c r="I29" i="14"/>
  <c r="I31" i="14" l="1"/>
</calcChain>
</file>

<file path=xl/sharedStrings.xml><?xml version="1.0" encoding="utf-8"?>
<sst xmlns="http://schemas.openxmlformats.org/spreadsheetml/2006/main" count="385" uniqueCount="30">
  <si>
    <t>Cores</t>
  </si>
  <si>
    <t>Disk Space</t>
  </si>
  <si>
    <t>RAM</t>
  </si>
  <si>
    <t>GB</t>
  </si>
  <si>
    <t>Needed front-line skill</t>
  </si>
  <si>
    <t>Support needed</t>
  </si>
  <si>
    <t>Frequency of backups</t>
  </si>
  <si>
    <t>No. backups retained</t>
  </si>
  <si>
    <t>How are upgrades handled</t>
  </si>
  <si>
    <t>How seamless are upgrades to us?</t>
  </si>
  <si>
    <t>#</t>
  </si>
  <si>
    <t>?</t>
  </si>
  <si>
    <t>Difference</t>
  </si>
  <si>
    <t>Unit</t>
  </si>
  <si>
    <t>Attribute</t>
  </si>
  <si>
    <t>From</t>
  </si>
  <si>
    <t>To</t>
  </si>
  <si>
    <t>Range</t>
  </si>
  <si>
    <t>Attributes of Concern</t>
  </si>
  <si>
    <t>%</t>
  </si>
  <si>
    <t>∞</t>
  </si>
  <si>
    <t>Price/Unit</t>
  </si>
  <si>
    <t>Slates of Figures</t>
  </si>
  <si>
    <t>AlphaCom Offerings</t>
  </si>
  <si>
    <t>BetaCloud Offerings</t>
  </si>
  <si>
    <t>Our Requirements</t>
  </si>
  <si>
    <t>Median</t>
  </si>
  <si>
    <t>$Cost/Day</t>
  </si>
  <si>
    <t>$Cost/Year</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</si>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</sst>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quot;$&quot;#,##0.00_);[Red]\(&quot;$&quot;#,##0.00\)"/>
    <numFmt numFmtId="164" formatCode="&quot;$&quot;#,##0.000"/>
    <numFmt numFmtId="165" formatCode="&quot;$&quot;#,##0.00"/>
  </numFmts>
  <fonts count="2" x14ac:knownFonts="1">
    <font>
      <sz val="11"/>
      <color theme="1"/>
      <name val="Calibri"/>
      <family val="2"/>
      <scheme val="minor"/>
    </font>
    <font>
      <b/>
      <sz val="11"/>
      <color theme="0"/>
      <name val="Calibri"/>
      <family val="2"/>
      <scheme val="minor"/>
    </font>
  </fonts>
  <fills count="4">
    <fill>
      <patternFill patternType="none"/>
    </fill>
    <fill>
      <patternFill patternType="gray125"/>
    </fill>
    <fill>
      <patternFill patternType="solid">
        <fgColor theme="4" tint="-0.24994659260841701"/>
        <bgColor indexed="64"/>
      </patternFill>
    </fill>
    <fill>
      <patternFill patternType="solid">
        <fgColor theme="0"/>
        <bgColor indexed="64"/>
      </patternFill>
    </fill>
  </fills>
  <borders count="2">
    <border>
      <left/>
      <right/>
      <top/>
      <bottom/>
      <diagonal/>
    </border>
    <border>
      <left/>
      <right/>
      <top style="medium">
        <color auto="1"/>
      </top>
      <bottom/>
      <diagonal/>
    </border>
  </borders>
  <cellStyleXfs count="1">
    <xf numFmtId="0" fontId="0" fillId="0" borderId="0"/>
  </cellStyleXfs>
  <cellXfs count="18">
    <xf numFmtId="0" fontId="0" fillId="0" borderId="0" xfId="0"/>
    <xf numFmtId="0" fontId="0" fillId="0" borderId="0" xfId="0" applyAlignment="1">
      <alignment horizontal="right"/>
    </xf>
    <xf numFmtId="0" fontId="0" fillId="0" borderId="0" xfId="0" applyFill="1"/>
    <xf numFmtId="0" fontId="0" fillId="2" borderId="0" xfId="0" applyFill="1"/>
    <xf numFmtId="0" fontId="1" fillId="2" borderId="0" xfId="0" applyFont="1" applyFill="1"/>
    <xf numFmtId="0" fontId="1" fillId="2" borderId="0" xfId="0" applyFont="1" applyFill="1" applyAlignment="1">
      <alignment horizontal="center"/>
    </xf>
    <xf numFmtId="0" fontId="1" fillId="2" borderId="0" xfId="0" applyFont="1" applyFill="1" applyAlignment="1">
      <alignment horizontal="center"/>
    </xf>
    <xf numFmtId="0" fontId="1" fillId="3" borderId="0" xfId="0" applyFont="1" applyFill="1"/>
    <xf numFmtId="0" fontId="1" fillId="2" borderId="0" xfId="0" applyFont="1" applyFill="1" applyAlignment="1">
      <alignment horizontal="right"/>
    </xf>
    <xf numFmtId="8" fontId="0" fillId="0" borderId="0" xfId="0" applyNumberFormat="1"/>
    <xf numFmtId="164" fontId="0" fillId="0" borderId="0" xfId="0" applyNumberFormat="1"/>
    <xf numFmtId="164" fontId="0" fillId="0" borderId="0" xfId="0" applyNumberFormat="1" applyFill="1"/>
    <xf numFmtId="8" fontId="0" fillId="0" borderId="0" xfId="0" applyNumberFormat="1" applyFill="1"/>
    <xf numFmtId="164" fontId="0" fillId="0" borderId="1" xfId="0" applyNumberFormat="1" applyBorder="1"/>
    <xf numFmtId="164" fontId="0" fillId="0" borderId="0" xfId="0" applyNumberFormat="1" applyBorder="1"/>
    <xf numFmtId="165" fontId="0" fillId="0" borderId="0" xfId="0" applyNumberFormat="1"/>
    <xf numFmtId="165" fontId="0" fillId="0" borderId="1" xfId="0" applyNumberFormat="1" applyBorder="1"/>
    <xf numFmtId="0" fontId="1" fillId="2" borderId="0" xfId="0" applyFont="1" applyFill="1" applyAlignment="1">
      <alignment horizontal="center"/>
    </xf>
  </cellXfs>
  <cellStyles count="1">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oneCellAnchor>
    <xdr:from>
      <xdr:col>5</xdr:col>
      <xdr:colOff>165100</xdr:colOff>
      <xdr:row>0</xdr:row>
      <xdr:rowOff>38100</xdr:rowOff>
    </xdr:from>
    <xdr:ext cx="1905000" cy="1543050"/>
    <xdr:sp macro="" textlink="">
      <xdr:nvSpPr>
        <xdr:cNvPr id="2" name="TextBox 1"/>
        <xdr:cNvSpPr txBox="1"/>
      </xdr:nvSpPr>
      <xdr:spPr>
        <a:xfrm>
          <a:off x="5505450" y="38100"/>
          <a:ext cx="1905000" cy="1543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t>Instructions: Input the attributes of cloud service providers</a:t>
          </a:r>
          <a:r>
            <a:rPr lang="en-US" sz="1100" baseline="0"/>
            <a:t> that are of concern to you in your decision making process. Also, list the different offering you will be comparing along with your own requirements.</a:t>
          </a:r>
          <a:endParaRPr lang="en-US" sz="1100"/>
        </a:p>
      </xdr:txBody>
    </xdr:sp>
    <xdr:clientData/>
  </xdr:oneCellAnchor>
  <xdr:oneCellAnchor>
    <xdr:from>
      <xdr:col>5</xdr:col>
      <xdr:colOff>190500</xdr:colOff>
      <xdr:row>9</xdr:row>
      <xdr:rowOff>171450</xdr:rowOff>
    </xdr:from>
    <xdr:ext cx="1860550" cy="468077"/>
    <xdr:sp macro="" textlink="">
      <xdr:nvSpPr>
        <xdr:cNvPr id="3" name="TextBox 2"/>
        <xdr:cNvSpPr txBox="1"/>
      </xdr:nvSpPr>
      <xdr:spPr>
        <a:xfrm>
          <a:off x="5530850" y="1828800"/>
          <a:ext cx="1860550" cy="4680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600">
              <a:solidFill>
                <a:schemeClr val="tx1"/>
              </a:solidFill>
              <a:effectLst/>
              <a:latin typeface="+mn-lt"/>
              <a:ea typeface="+mn-ea"/>
              <a:cs typeface="+mn-cs"/>
            </a:rPr>
            <a:t>[Distribution Statement A] This material has been approved for public release and unlimited distribution.  Please see Copyright notice for non-US Government use and distribution.</a:t>
          </a:r>
          <a:endParaRPr lang="en-US" sz="600"/>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2</xdr:col>
          <xdr:colOff>0</xdr:colOff>
          <xdr:row>11</xdr:row>
          <xdr:rowOff>0</xdr:rowOff>
        </xdr:to>
        <xdr:pic>
          <xdr:nvPicPr>
            <xdr:cNvPr id="2" name="Picture 1"/>
            <xdr:cNvPicPr>
              <a:picLocks noChangeAspect="1" noChangeArrowheads="1"/>
              <a:extLst>
                <a:ext uri="{84589F7E-364E-4C9E-8A38-B11213B215E9}">
                  <a14:cameraTool cellRange="$B$10" spid="_x0000_s7279"/>
                </a:ext>
              </a:extLst>
            </xdr:cNvPicPr>
          </xdr:nvPicPr>
          <xdr:blipFill>
            <a:blip xmlns:r="http://schemas.openxmlformats.org/officeDocument/2006/relationships" r:embed="rId1"/>
            <a:srcRect/>
            <a:stretch>
              <a:fillRect/>
            </a:stretch>
          </xdr:blipFill>
          <xdr:spPr bwMode="auto">
            <a:xfrm>
              <a:off x="977900" y="1841500"/>
              <a:ext cx="1320800" cy="184150"/>
            </a:xfrm>
            <a:prstGeom prst="rect">
              <a:avLst/>
            </a:prstGeom>
            <a:noFill/>
            <a:extLst>
              <a:ext uri="{909E8E84-426E-40DD-AFC4-6F175D3DCCD1}">
                <a14:hiddenFill>
                  <a:solidFill>
                    <a:srgbClr val="FFFFFF"/>
                  </a:solidFill>
                </a14:hiddenFill>
              </a:ext>
            </a:extLst>
          </xdr:spPr>
        </xdr:pic>
        <xdr:clientData/>
      </xdr:twoCellAnchor>
    </mc:Choice>
    <mc:Fallback/>
  </mc:AlternateContent>
  <xdr:oneCellAnchor>
    <xdr:from>
      <xdr:col>6</xdr:col>
      <xdr:colOff>31751</xdr:colOff>
      <xdr:row>2</xdr:row>
      <xdr:rowOff>31750</xdr:rowOff>
    </xdr:from>
    <xdr:ext cx="2425700" cy="958850"/>
    <xdr:sp macro="" textlink="">
      <xdr:nvSpPr>
        <xdr:cNvPr id="3" name="TextBox 2"/>
        <xdr:cNvSpPr txBox="1"/>
      </xdr:nvSpPr>
      <xdr:spPr>
        <a:xfrm>
          <a:off x="4330701" y="400050"/>
          <a:ext cx="2425700" cy="958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t>Instructions: Input all of the tiers</a:t>
          </a:r>
          <a:r>
            <a:rPr lang="en-US" sz="1100" baseline="0"/>
            <a:t> of offerings along with the tiers of your requirements. With your requirements include the percentage of time that tier applies.</a:t>
          </a:r>
          <a:endParaRPr lang="en-US" sz="1100"/>
        </a:p>
      </xdr:txBody>
    </xdr:sp>
    <xdr:clientData/>
  </xdr:oneCellAnchor>
  <xdr:oneCellAnchor>
    <xdr:from>
      <xdr:col>6</xdr:col>
      <xdr:colOff>57150</xdr:colOff>
      <xdr:row>8</xdr:row>
      <xdr:rowOff>12700</xdr:rowOff>
    </xdr:from>
    <xdr:ext cx="1860550" cy="468077"/>
    <xdr:sp macro="" textlink="">
      <xdr:nvSpPr>
        <xdr:cNvPr id="4" name="TextBox 3"/>
        <xdr:cNvSpPr txBox="1"/>
      </xdr:nvSpPr>
      <xdr:spPr>
        <a:xfrm>
          <a:off x="4356100" y="1485900"/>
          <a:ext cx="1860550" cy="4680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600">
              <a:solidFill>
                <a:schemeClr val="tx1"/>
              </a:solidFill>
              <a:effectLst/>
              <a:latin typeface="+mn-lt"/>
              <a:ea typeface="+mn-ea"/>
              <a:cs typeface="+mn-cs"/>
            </a:rPr>
            <a:t>[Distribution Statement A] This material has been approved for public release and unlimited distribution.  Please see Copyright notice for non-US Government use and distribution.</a:t>
          </a:r>
          <a:endParaRPr lang="en-US" sz="6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6</xdr:col>
      <xdr:colOff>44450</xdr:colOff>
      <xdr:row>2</xdr:row>
      <xdr:rowOff>44450</xdr:rowOff>
    </xdr:from>
    <xdr:ext cx="2933700" cy="514350"/>
    <xdr:sp macro="" textlink="">
      <xdr:nvSpPr>
        <xdr:cNvPr id="2" name="TextBox 1"/>
        <xdr:cNvSpPr txBox="1"/>
      </xdr:nvSpPr>
      <xdr:spPr>
        <a:xfrm>
          <a:off x="4343400" y="412750"/>
          <a:ext cx="2933700" cy="514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t>Instructions: Copy</a:t>
          </a:r>
          <a:r>
            <a:rPr lang="en-US" sz="1100" baseline="0"/>
            <a:t> data from Raw Slates and sort by attribute, range from, and slate.</a:t>
          </a:r>
          <a:endParaRPr lang="en-US" sz="1100"/>
        </a:p>
      </xdr:txBody>
    </xdr:sp>
    <xdr:clientData/>
  </xdr:oneCellAnchor>
  <xdr:oneCellAnchor>
    <xdr:from>
      <xdr:col>6</xdr:col>
      <xdr:colOff>50800</xdr:colOff>
      <xdr:row>5</xdr:row>
      <xdr:rowOff>44450</xdr:rowOff>
    </xdr:from>
    <xdr:ext cx="2667000" cy="374141"/>
    <xdr:sp macro="" textlink="">
      <xdr:nvSpPr>
        <xdr:cNvPr id="3" name="TextBox 2"/>
        <xdr:cNvSpPr txBox="1"/>
      </xdr:nvSpPr>
      <xdr:spPr>
        <a:xfrm>
          <a:off x="4349750" y="965200"/>
          <a:ext cx="2667000"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600">
              <a:solidFill>
                <a:schemeClr val="tx1"/>
              </a:solidFill>
              <a:effectLst/>
              <a:latin typeface="+mn-lt"/>
              <a:ea typeface="+mn-ea"/>
              <a:cs typeface="+mn-cs"/>
            </a:rPr>
            <a:t>[Distribution Statement A] This material has been approved for public release and unlimited distribution.  Please see Copyright notice for non-US Government use and distribution.</a:t>
          </a:r>
          <a:endParaRPr lang="en-US" sz="6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6</xdr:col>
      <xdr:colOff>95250</xdr:colOff>
      <xdr:row>2</xdr:row>
      <xdr:rowOff>76200</xdr:rowOff>
    </xdr:from>
    <xdr:ext cx="2851150" cy="628650"/>
    <xdr:sp macro="" textlink="">
      <xdr:nvSpPr>
        <xdr:cNvPr id="2" name="TextBox 1"/>
        <xdr:cNvSpPr txBox="1"/>
      </xdr:nvSpPr>
      <xdr:spPr>
        <a:xfrm>
          <a:off x="4394200" y="444500"/>
          <a:ext cx="2851150" cy="6286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t>Instructions: Copy data from Step 1 and delete tiers from</a:t>
          </a:r>
          <a:r>
            <a:rPr lang="en-US" sz="1100" baseline="0"/>
            <a:t> offerings that fall completely outside of requirements tiers. </a:t>
          </a:r>
          <a:endParaRPr lang="en-US" sz="1100"/>
        </a:p>
      </xdr:txBody>
    </xdr:sp>
    <xdr:clientData/>
  </xdr:oneCellAnchor>
  <xdr:oneCellAnchor>
    <xdr:from>
      <xdr:col>6</xdr:col>
      <xdr:colOff>101600</xdr:colOff>
      <xdr:row>6</xdr:row>
      <xdr:rowOff>31750</xdr:rowOff>
    </xdr:from>
    <xdr:ext cx="2781300" cy="374141"/>
    <xdr:sp macro="" textlink="">
      <xdr:nvSpPr>
        <xdr:cNvPr id="3" name="TextBox 2"/>
        <xdr:cNvSpPr txBox="1"/>
      </xdr:nvSpPr>
      <xdr:spPr>
        <a:xfrm>
          <a:off x="4400550" y="1136650"/>
          <a:ext cx="2781300"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600">
              <a:solidFill>
                <a:schemeClr val="tx1"/>
              </a:solidFill>
              <a:effectLst/>
              <a:latin typeface="+mn-lt"/>
              <a:ea typeface="+mn-ea"/>
              <a:cs typeface="+mn-cs"/>
            </a:rPr>
            <a:t>[Distribution Statement A] This material has been approved for public release and unlimited distribution.  Please see Copyright notice for non-US Government use and distribution.</a:t>
          </a:r>
          <a:endParaRPr lang="en-US" sz="6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6</xdr:col>
      <xdr:colOff>38100</xdr:colOff>
      <xdr:row>2</xdr:row>
      <xdr:rowOff>31750</xdr:rowOff>
    </xdr:from>
    <xdr:ext cx="2990850" cy="679450"/>
    <xdr:sp macro="" textlink="">
      <xdr:nvSpPr>
        <xdr:cNvPr id="2" name="TextBox 1"/>
        <xdr:cNvSpPr txBox="1"/>
      </xdr:nvSpPr>
      <xdr:spPr>
        <a:xfrm>
          <a:off x="4337050" y="400050"/>
          <a:ext cx="2990850" cy="679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solidFill>
                <a:schemeClr val="tx1"/>
              </a:solidFill>
              <a:effectLst/>
              <a:latin typeface="+mn-lt"/>
              <a:ea typeface="+mn-ea"/>
              <a:cs typeface="+mn-cs"/>
            </a:rPr>
            <a:t>Instructions: Copy data from Step 2 and split tiers of offerings</a:t>
          </a:r>
          <a:r>
            <a:rPr lang="en-US" sz="1100" baseline="0">
              <a:solidFill>
                <a:schemeClr val="tx1"/>
              </a:solidFill>
              <a:effectLst/>
              <a:latin typeface="+mn-lt"/>
              <a:ea typeface="+mn-ea"/>
              <a:cs typeface="+mn-cs"/>
            </a:rPr>
            <a:t> and requirements as necessary to make their boundaries align. </a:t>
          </a:r>
          <a:endParaRPr lang="en-US">
            <a:effectLst/>
          </a:endParaRPr>
        </a:p>
      </xdr:txBody>
    </xdr:sp>
    <xdr:clientData/>
  </xdr:oneCellAnchor>
  <xdr:oneCellAnchor>
    <xdr:from>
      <xdr:col>6</xdr:col>
      <xdr:colOff>44450</xdr:colOff>
      <xdr:row>6</xdr:row>
      <xdr:rowOff>12700</xdr:rowOff>
    </xdr:from>
    <xdr:ext cx="2997200" cy="374141"/>
    <xdr:sp macro="" textlink="">
      <xdr:nvSpPr>
        <xdr:cNvPr id="3" name="TextBox 2"/>
        <xdr:cNvSpPr txBox="1"/>
      </xdr:nvSpPr>
      <xdr:spPr>
        <a:xfrm>
          <a:off x="4343400" y="1079500"/>
          <a:ext cx="2997200"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600">
              <a:solidFill>
                <a:schemeClr val="tx1"/>
              </a:solidFill>
              <a:effectLst/>
              <a:latin typeface="+mn-lt"/>
              <a:ea typeface="+mn-ea"/>
              <a:cs typeface="+mn-cs"/>
            </a:rPr>
            <a:t>[Distribution Statement A] This material has been approved for public release and unlimited distribution.  Please see Copyright notice for non-US Government use and distribution.</a:t>
          </a:r>
          <a:endParaRPr lang="en-US" sz="6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6</xdr:col>
      <xdr:colOff>19050</xdr:colOff>
      <xdr:row>2</xdr:row>
      <xdr:rowOff>12700</xdr:rowOff>
    </xdr:from>
    <xdr:ext cx="3232150" cy="615950"/>
    <xdr:sp macro="" textlink="">
      <xdr:nvSpPr>
        <xdr:cNvPr id="2" name="TextBox 1"/>
        <xdr:cNvSpPr txBox="1"/>
      </xdr:nvSpPr>
      <xdr:spPr>
        <a:xfrm>
          <a:off x="4318000" y="381000"/>
          <a:ext cx="3232150" cy="61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t>Instructions: </a:t>
          </a:r>
          <a:r>
            <a:rPr lang="en-US" sz="1100">
              <a:solidFill>
                <a:schemeClr val="tx1"/>
              </a:solidFill>
              <a:effectLst/>
              <a:latin typeface="+mn-lt"/>
              <a:ea typeface="+mn-ea"/>
              <a:cs typeface="+mn-cs"/>
            </a:rPr>
            <a:t>Copy data from Step 3 and delete tiers from</a:t>
          </a:r>
          <a:r>
            <a:rPr lang="en-US" sz="1100" baseline="0">
              <a:solidFill>
                <a:schemeClr val="tx1"/>
              </a:solidFill>
              <a:effectLst/>
              <a:latin typeface="+mn-lt"/>
              <a:ea typeface="+mn-ea"/>
              <a:cs typeface="+mn-cs"/>
            </a:rPr>
            <a:t> offerings that fall completely outside of requirements tiers.</a:t>
          </a:r>
          <a:endParaRPr lang="en-US" sz="1100"/>
        </a:p>
      </xdr:txBody>
    </xdr:sp>
    <xdr:clientData/>
  </xdr:oneCellAnchor>
  <xdr:oneCellAnchor>
    <xdr:from>
      <xdr:col>6</xdr:col>
      <xdr:colOff>0</xdr:colOff>
      <xdr:row>6</xdr:row>
      <xdr:rowOff>0</xdr:rowOff>
    </xdr:from>
    <xdr:ext cx="3200400" cy="280205"/>
    <xdr:sp macro="" textlink="">
      <xdr:nvSpPr>
        <xdr:cNvPr id="3" name="TextBox 2"/>
        <xdr:cNvSpPr txBox="1"/>
      </xdr:nvSpPr>
      <xdr:spPr>
        <a:xfrm>
          <a:off x="4298950" y="1079500"/>
          <a:ext cx="3200400"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600">
              <a:solidFill>
                <a:schemeClr val="tx1"/>
              </a:solidFill>
              <a:effectLst/>
              <a:latin typeface="+mn-lt"/>
              <a:ea typeface="+mn-ea"/>
              <a:cs typeface="+mn-cs"/>
            </a:rPr>
            <a:t>[Distribution Statement A] This material has been approved for public release and unlimited distribution.  Please see Copyright notice for non-US Government use and distribution.</a:t>
          </a:r>
          <a:endParaRPr lang="en-US" sz="6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8</xdr:col>
      <xdr:colOff>12700</xdr:colOff>
      <xdr:row>1</xdr:row>
      <xdr:rowOff>171450</xdr:rowOff>
    </xdr:from>
    <xdr:ext cx="2863849" cy="615950"/>
    <xdr:sp macro="" textlink="">
      <xdr:nvSpPr>
        <xdr:cNvPr id="2" name="TextBox 1"/>
        <xdr:cNvSpPr txBox="1"/>
      </xdr:nvSpPr>
      <xdr:spPr>
        <a:xfrm>
          <a:off x="5530850" y="355600"/>
          <a:ext cx="2863849" cy="61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t>Instructions: Copy</a:t>
          </a:r>
          <a:r>
            <a:rPr lang="en-US" sz="1100" baseline="0"/>
            <a:t> data from Step 4 and m</a:t>
          </a:r>
          <a:r>
            <a:rPr lang="en-US" sz="1100"/>
            <a:t>erge requirement tiers into corresponding offering tiers. Calculate</a:t>
          </a:r>
          <a:r>
            <a:rPr lang="en-US" sz="1100" baseline="0"/>
            <a:t> the median and cost/day.</a:t>
          </a:r>
          <a:endParaRPr lang="en-US" sz="1100"/>
        </a:p>
      </xdr:txBody>
    </xdr:sp>
    <xdr:clientData/>
  </xdr:oneCellAnchor>
  <xdr:oneCellAnchor>
    <xdr:from>
      <xdr:col>8</xdr:col>
      <xdr:colOff>25400</xdr:colOff>
      <xdr:row>5</xdr:row>
      <xdr:rowOff>82550</xdr:rowOff>
    </xdr:from>
    <xdr:ext cx="3022600" cy="374141"/>
    <xdr:sp macro="" textlink="">
      <xdr:nvSpPr>
        <xdr:cNvPr id="3" name="TextBox 2"/>
        <xdr:cNvSpPr txBox="1"/>
      </xdr:nvSpPr>
      <xdr:spPr>
        <a:xfrm>
          <a:off x="5543550" y="977900"/>
          <a:ext cx="3022600"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600">
              <a:solidFill>
                <a:schemeClr val="tx1"/>
              </a:solidFill>
              <a:effectLst/>
              <a:latin typeface="+mn-lt"/>
              <a:ea typeface="+mn-ea"/>
              <a:cs typeface="+mn-cs"/>
            </a:rPr>
            <a:t>[Distribution Statement A] This material has been approved for public release and unlimited distribution.  Please see Copyright notice for non-US Government use and distribution.</a:t>
          </a:r>
          <a:endParaRPr lang="en-US" sz="6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9</xdr:col>
      <xdr:colOff>50800</xdr:colOff>
      <xdr:row>2</xdr:row>
      <xdr:rowOff>0</xdr:rowOff>
    </xdr:from>
    <xdr:ext cx="2292350" cy="793750"/>
    <xdr:sp macro="" textlink="">
      <xdr:nvSpPr>
        <xdr:cNvPr id="2" name="TextBox 1"/>
        <xdr:cNvSpPr txBox="1"/>
      </xdr:nvSpPr>
      <xdr:spPr>
        <a:xfrm>
          <a:off x="5302250" y="368300"/>
          <a:ext cx="2292350" cy="793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t>Instructions: Copy</a:t>
          </a:r>
          <a:r>
            <a:rPr lang="en-US" sz="1100" baseline="0"/>
            <a:t> data from Step 5, g</a:t>
          </a:r>
          <a:r>
            <a:rPr lang="en-US" sz="1100"/>
            <a:t>roup</a:t>
          </a:r>
          <a:r>
            <a:rPr lang="en-US" sz="1100" baseline="0"/>
            <a:t> by offering and attribute, and then calculate cost/day and cost/year for each grouping.</a:t>
          </a:r>
          <a:endParaRPr lang="en-US" sz="1100"/>
        </a:p>
      </xdr:txBody>
    </xdr:sp>
    <xdr:clientData/>
  </xdr:oneCellAnchor>
  <xdr:oneCellAnchor>
    <xdr:from>
      <xdr:col>9</xdr:col>
      <xdr:colOff>44450</xdr:colOff>
      <xdr:row>7</xdr:row>
      <xdr:rowOff>0</xdr:rowOff>
    </xdr:from>
    <xdr:ext cx="2279650" cy="374141"/>
    <xdr:sp macro="" textlink="">
      <xdr:nvSpPr>
        <xdr:cNvPr id="3" name="TextBox 2"/>
        <xdr:cNvSpPr txBox="1"/>
      </xdr:nvSpPr>
      <xdr:spPr>
        <a:xfrm>
          <a:off x="5295900" y="1250950"/>
          <a:ext cx="2279650"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600">
              <a:solidFill>
                <a:schemeClr val="tx1"/>
              </a:solidFill>
              <a:effectLst/>
              <a:latin typeface="+mn-lt"/>
              <a:ea typeface="+mn-ea"/>
              <a:cs typeface="+mn-cs"/>
            </a:rPr>
            <a:t>[Distribution Statement A] This material has been approved for public release and unlimited distribution.  Please see Copyright notice for non-US Government use and distribution.</a:t>
          </a:r>
          <a:endParaRPr lang="en-US" sz="6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0</xdr:col>
      <xdr:colOff>127000</xdr:colOff>
      <xdr:row>0</xdr:row>
      <xdr:rowOff>120650</xdr:rowOff>
    </xdr:from>
    <xdr:ext cx="7410450" cy="4742452"/>
    <xdr:sp macro="" textlink="">
      <xdr:nvSpPr>
        <xdr:cNvPr id="2" name="TextBox 1"/>
        <xdr:cNvSpPr txBox="1"/>
      </xdr:nvSpPr>
      <xdr:spPr>
        <a:xfrm>
          <a:off x="127000" y="120650"/>
          <a:ext cx="7410450" cy="474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Copyright 2017 Carnegie Mellon University</a:t>
          </a:r>
          <a:br>
            <a:rPr lang="en-US" sz="1100">
              <a:solidFill>
                <a:schemeClr val="tx1"/>
              </a:solidFill>
              <a:effectLst/>
              <a:latin typeface="+mn-lt"/>
              <a:ea typeface="+mn-ea"/>
              <a:cs typeface="+mn-cs"/>
            </a:rPr>
          </a:br>
          <a:r>
            <a:rPr lang="en-US" sz="1100">
              <a:solidFill>
                <a:schemeClr val="tx1"/>
              </a:solidFill>
              <a:effectLst/>
              <a:latin typeface="+mn-lt"/>
              <a:ea typeface="+mn-ea"/>
              <a:cs typeface="+mn-cs"/>
            </a:rPr>
            <a:t/>
          </a:r>
          <a:br>
            <a:rPr lang="en-US" sz="1100">
              <a:solidFill>
                <a:schemeClr val="tx1"/>
              </a:solidFill>
              <a:effectLst/>
              <a:latin typeface="+mn-lt"/>
              <a:ea typeface="+mn-ea"/>
              <a:cs typeface="+mn-cs"/>
            </a:rPr>
          </a:br>
          <a:r>
            <a:rPr lang="en-US" sz="1100">
              <a:solidFill>
                <a:schemeClr val="tx1"/>
              </a:solidFill>
              <a:effectLst/>
              <a:latin typeface="+mn-lt"/>
              <a:ea typeface="+mn-ea"/>
              <a:cs typeface="+mn-cs"/>
            </a:rPr>
            <a:t>This material is based upon work funded and supported by the Department of Defense under Contract No. FA8721-05-C-0003 with Carnegie Mellon University for the operation of the Software Engineering Institute, a federally funded research and development center.</a:t>
          </a:r>
          <a:br>
            <a:rPr lang="en-US" sz="1100">
              <a:solidFill>
                <a:schemeClr val="tx1"/>
              </a:solidFill>
              <a:effectLst/>
              <a:latin typeface="+mn-lt"/>
              <a:ea typeface="+mn-ea"/>
              <a:cs typeface="+mn-cs"/>
            </a:rPr>
          </a:br>
          <a:r>
            <a:rPr lang="en-US" sz="1100">
              <a:solidFill>
                <a:schemeClr val="tx1"/>
              </a:solidFill>
              <a:effectLst/>
              <a:latin typeface="+mn-lt"/>
              <a:ea typeface="+mn-ea"/>
              <a:cs typeface="+mn-cs"/>
            </a:rPr>
            <a:t/>
          </a:r>
          <a:br>
            <a:rPr lang="en-US" sz="1100">
              <a:solidFill>
                <a:schemeClr val="tx1"/>
              </a:solidFill>
              <a:effectLst/>
              <a:latin typeface="+mn-lt"/>
              <a:ea typeface="+mn-ea"/>
              <a:cs typeface="+mn-cs"/>
            </a:rPr>
          </a:br>
          <a:r>
            <a:rPr lang="en-US" sz="1100">
              <a:solidFill>
                <a:schemeClr val="tx1"/>
              </a:solidFill>
              <a:effectLst/>
              <a:latin typeface="+mn-lt"/>
              <a:ea typeface="+mn-ea"/>
              <a:cs typeface="+mn-cs"/>
            </a:rPr>
            <a:t>NO WARRANTY. THIS CARNEGIE MELLON UNIVERSITY AND SOFTWARE ENGINEERING INSTITUTE MATERIAL IS FURNISHED ON AN “AS-IS” BASIS. CARNEGIE MELLON UNIVERSITY MAKES NO WARRANTIES OF ANY KIND, EITHER EXPRESSED OR IMPLIED, AS TO ANY MATTER INCLUDING, BUT NOT LIMITED TO, WARRANTY OF FITNESS FOR PURPOSE OR MERCHANTABILITY, EXCLUSIVITY, OR RESULTS OBTAINED FROM USE OF THE MATERIAL. CARNEGIE MELLON UNIVERSITY DOES NOT MAKE ANY WARRANTY OF ANY KIND WITH RESPECT TO FREEDOM FROM PATENT, TRADEMARK, OR COPYRIGHT INFRINGEMENT.</a:t>
          </a:r>
          <a:br>
            <a:rPr lang="en-US" sz="1100">
              <a:solidFill>
                <a:schemeClr val="tx1"/>
              </a:solidFill>
              <a:effectLst/>
              <a:latin typeface="+mn-lt"/>
              <a:ea typeface="+mn-ea"/>
              <a:cs typeface="+mn-cs"/>
            </a:rPr>
          </a:br>
          <a:r>
            <a:rPr lang="en-US" sz="1100">
              <a:solidFill>
                <a:schemeClr val="tx1"/>
              </a:solidFill>
              <a:effectLst/>
              <a:latin typeface="+mn-lt"/>
              <a:ea typeface="+mn-ea"/>
              <a:cs typeface="+mn-cs"/>
            </a:rPr>
            <a:t/>
          </a:r>
          <a:br>
            <a:rPr lang="en-US" sz="1100">
              <a:solidFill>
                <a:schemeClr val="tx1"/>
              </a:solidFill>
              <a:effectLst/>
              <a:latin typeface="+mn-lt"/>
              <a:ea typeface="+mn-ea"/>
              <a:cs typeface="+mn-cs"/>
            </a:rPr>
          </a:br>
          <a:r>
            <a:rPr lang="en-US" sz="1100">
              <a:solidFill>
                <a:schemeClr val="tx1"/>
              </a:solidFill>
              <a:effectLst/>
              <a:latin typeface="+mn-lt"/>
              <a:ea typeface="+mn-ea"/>
              <a:cs typeface="+mn-cs"/>
            </a:rPr>
            <a:t>[Distribution Statement A] This material has been approved for public release and unlimited distribution.  Please see Copyright notice for non-US Government use and distribution.</a:t>
          </a:r>
          <a:br>
            <a:rPr lang="en-US" sz="1100">
              <a:solidFill>
                <a:schemeClr val="tx1"/>
              </a:solidFill>
              <a:effectLst/>
              <a:latin typeface="+mn-lt"/>
              <a:ea typeface="+mn-ea"/>
              <a:cs typeface="+mn-cs"/>
            </a:rPr>
          </a:br>
          <a:r>
            <a:rPr lang="en-US" sz="1100">
              <a:solidFill>
                <a:schemeClr val="tx1"/>
              </a:solidFill>
              <a:effectLst/>
              <a:latin typeface="+mn-lt"/>
              <a:ea typeface="+mn-ea"/>
              <a:cs typeface="+mn-cs"/>
            </a:rPr>
            <a:t/>
          </a:r>
          <a:br>
            <a:rPr lang="en-US" sz="1100">
              <a:solidFill>
                <a:schemeClr val="tx1"/>
              </a:solidFill>
              <a:effectLst/>
              <a:latin typeface="+mn-lt"/>
              <a:ea typeface="+mn-ea"/>
              <a:cs typeface="+mn-cs"/>
            </a:rPr>
          </a:br>
          <a:r>
            <a:rPr lang="en-US" sz="1100">
              <a:solidFill>
                <a:schemeClr val="tx1"/>
              </a:solidFill>
              <a:effectLst/>
              <a:latin typeface="+mn-lt"/>
              <a:ea typeface="+mn-ea"/>
              <a:cs typeface="+mn-cs"/>
            </a:rPr>
            <a:t>Internal use:* Permission to reproduce this material and to prepare derivative works from this material for internal use is granted, provided the copyright and “No Warranty” statements are included with all reproductions and derivative works.</a:t>
          </a:r>
          <a:br>
            <a:rPr lang="en-US" sz="1100">
              <a:solidFill>
                <a:schemeClr val="tx1"/>
              </a:solidFill>
              <a:effectLst/>
              <a:latin typeface="+mn-lt"/>
              <a:ea typeface="+mn-ea"/>
              <a:cs typeface="+mn-cs"/>
            </a:rPr>
          </a:br>
          <a:r>
            <a:rPr lang="en-US" sz="1100">
              <a:solidFill>
                <a:schemeClr val="tx1"/>
              </a:solidFill>
              <a:effectLst/>
              <a:latin typeface="+mn-lt"/>
              <a:ea typeface="+mn-ea"/>
              <a:cs typeface="+mn-cs"/>
            </a:rPr>
            <a:t/>
          </a:r>
          <a:br>
            <a:rPr lang="en-US" sz="1100">
              <a:solidFill>
                <a:schemeClr val="tx1"/>
              </a:solidFill>
              <a:effectLst/>
              <a:latin typeface="+mn-lt"/>
              <a:ea typeface="+mn-ea"/>
              <a:cs typeface="+mn-cs"/>
            </a:rPr>
          </a:br>
          <a:r>
            <a:rPr lang="en-US" sz="1100">
              <a:solidFill>
                <a:schemeClr val="tx1"/>
              </a:solidFill>
              <a:effectLst/>
              <a:latin typeface="+mn-lt"/>
              <a:ea typeface="+mn-ea"/>
              <a:cs typeface="+mn-cs"/>
            </a:rPr>
            <a:t>External use:* This material may be reproduced in its entirety, without modification, and freely distributed in written or electronic form without requesting formal permission. Permission is required for any other external and/or commercial use. Requests for permission should be directed to the Software Engineering Institute at permission@sei.cmu.edu.</a:t>
          </a:r>
          <a:br>
            <a:rPr lang="en-US" sz="1100">
              <a:solidFill>
                <a:schemeClr val="tx1"/>
              </a:solidFill>
              <a:effectLst/>
              <a:latin typeface="+mn-lt"/>
              <a:ea typeface="+mn-ea"/>
              <a:cs typeface="+mn-cs"/>
            </a:rPr>
          </a:br>
          <a:r>
            <a:rPr lang="en-US" sz="1100">
              <a:solidFill>
                <a:schemeClr val="tx1"/>
              </a:solidFill>
              <a:effectLst/>
              <a:latin typeface="+mn-lt"/>
              <a:ea typeface="+mn-ea"/>
              <a:cs typeface="+mn-cs"/>
            </a:rPr>
            <a:t/>
          </a:r>
          <a:br>
            <a:rPr lang="en-US" sz="1100">
              <a:solidFill>
                <a:schemeClr val="tx1"/>
              </a:solidFill>
              <a:effectLst/>
              <a:latin typeface="+mn-lt"/>
              <a:ea typeface="+mn-ea"/>
              <a:cs typeface="+mn-cs"/>
            </a:rPr>
          </a:br>
          <a:r>
            <a:rPr lang="en-US" sz="1100">
              <a:solidFill>
                <a:schemeClr val="tx1"/>
              </a:solidFill>
              <a:effectLst/>
              <a:latin typeface="+mn-lt"/>
              <a:ea typeface="+mn-ea"/>
              <a:cs typeface="+mn-cs"/>
            </a:rPr>
            <a:t>* These restrictions do not apply to U.S. government entities.</a:t>
          </a:r>
          <a:br>
            <a:rPr lang="en-US" sz="1100">
              <a:solidFill>
                <a:schemeClr val="tx1"/>
              </a:solidFill>
              <a:effectLst/>
              <a:latin typeface="+mn-lt"/>
              <a:ea typeface="+mn-ea"/>
              <a:cs typeface="+mn-cs"/>
            </a:rPr>
          </a:br>
          <a:r>
            <a:rPr lang="en-US" sz="1100">
              <a:solidFill>
                <a:schemeClr val="tx1"/>
              </a:solidFill>
              <a:effectLst/>
              <a:latin typeface="+mn-lt"/>
              <a:ea typeface="+mn-ea"/>
              <a:cs typeface="+mn-cs"/>
            </a:rPr>
            <a:t/>
          </a:r>
          <a:br>
            <a:rPr lang="en-US" sz="1100">
              <a:solidFill>
                <a:schemeClr val="tx1"/>
              </a:solidFill>
              <a:effectLst/>
              <a:latin typeface="+mn-lt"/>
              <a:ea typeface="+mn-ea"/>
              <a:cs typeface="+mn-cs"/>
            </a:rPr>
          </a:br>
          <a:r>
            <a:rPr lang="en-US" sz="1100">
              <a:solidFill>
                <a:schemeClr val="tx1"/>
              </a:solidFill>
              <a:effectLst/>
              <a:latin typeface="+mn-lt"/>
              <a:ea typeface="+mn-ea"/>
              <a:cs typeface="+mn-cs"/>
            </a:rPr>
            <a:t>DM-0004442</a:t>
          </a:r>
          <a:br>
            <a:rPr lang="en-US" sz="1100">
              <a:solidFill>
                <a:schemeClr val="tx1"/>
              </a:solidFill>
              <a:effectLst/>
              <a:latin typeface="+mn-lt"/>
              <a:ea typeface="+mn-ea"/>
              <a:cs typeface="+mn-cs"/>
            </a:rPr>
          </a:br>
          <a:endParaRPr lang="en-US" sz="1100">
            <a:solidFill>
              <a:schemeClr val="tx1"/>
            </a:solidFill>
            <a:effectLst/>
            <a:latin typeface="+mn-lt"/>
            <a:ea typeface="+mn-ea"/>
            <a:cs typeface="+mn-cs"/>
          </a:endParaRPr>
        </a:p>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tabSelected="1" workbookViewId="0"/>
  </sheetViews>
  <sheetFormatPr defaultRowHeight="14.5" x14ac:dyDescent="0.35"/>
  <cols>
    <col min="1" max="1" width="29.90625" bestFit="1" customWidth="1"/>
    <col min="3" max="3" width="8.7265625" style="3"/>
    <col min="4" max="4" width="20.36328125" bestFit="1" customWidth="1"/>
    <col min="5" max="5" width="8.7265625" style="3"/>
  </cols>
  <sheetData>
    <row r="1" spans="1:5" s="7" customFormat="1" x14ac:dyDescent="0.35">
      <c r="A1" s="4" t="s">
        <v>18</v>
      </c>
      <c r="B1" s="4" t="s">
        <v>13</v>
      </c>
      <c r="C1" s="4"/>
      <c r="D1" s="4" t="s">
        <v>22</v>
      </c>
      <c r="E1" s="4"/>
    </row>
    <row r="2" spans="1:5" x14ac:dyDescent="0.35">
      <c r="A2" t="s">
        <v>0</v>
      </c>
      <c r="B2" t="s">
        <v>10</v>
      </c>
      <c r="D2" t="s">
        <v>25</v>
      </c>
    </row>
    <row r="3" spans="1:5" x14ac:dyDescent="0.35">
      <c r="A3" t="s">
        <v>1</v>
      </c>
      <c r="B3" t="s">
        <v>3</v>
      </c>
      <c r="D3" t="s">
        <v>23</v>
      </c>
    </row>
    <row r="4" spans="1:5" x14ac:dyDescent="0.35">
      <c r="A4" t="s">
        <v>2</v>
      </c>
      <c r="B4" t="s">
        <v>3</v>
      </c>
      <c r="D4" t="s">
        <v>24</v>
      </c>
    </row>
    <row r="5" spans="1:5" x14ac:dyDescent="0.35">
      <c r="A5" t="s">
        <v>4</v>
      </c>
      <c r="B5" t="s">
        <v>11</v>
      </c>
    </row>
    <row r="6" spans="1:5" x14ac:dyDescent="0.35">
      <c r="A6" t="s">
        <v>5</v>
      </c>
      <c r="B6" t="s">
        <v>11</v>
      </c>
    </row>
    <row r="7" spans="1:5" x14ac:dyDescent="0.35">
      <c r="A7" t="s">
        <v>6</v>
      </c>
      <c r="B7" t="s">
        <v>11</v>
      </c>
    </row>
    <row r="8" spans="1:5" x14ac:dyDescent="0.35">
      <c r="A8" t="s">
        <v>7</v>
      </c>
      <c r="B8" t="s">
        <v>11</v>
      </c>
    </row>
    <row r="9" spans="1:5" x14ac:dyDescent="0.35">
      <c r="A9" t="s">
        <v>8</v>
      </c>
      <c r="B9" t="s">
        <v>11</v>
      </c>
    </row>
    <row r="10" spans="1:5" x14ac:dyDescent="0.35">
      <c r="A10" t="s">
        <v>9</v>
      </c>
      <c r="B10" t="s">
        <v>11</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27"/>
  <sheetViews>
    <sheetView workbookViewId="0"/>
  </sheetViews>
  <sheetFormatPr defaultRowHeight="14.5" x14ac:dyDescent="0.35"/>
  <cols>
    <col min="1" max="1" width="14" customWidth="1"/>
    <col min="2" max="2" width="18.90625" customWidth="1"/>
    <col min="3" max="3" width="7.36328125" customWidth="1"/>
    <col min="4" max="4" width="6.36328125" customWidth="1"/>
    <col min="5" max="5" width="5.6328125" customWidth="1"/>
    <col min="6" max="6" width="9.26953125" bestFit="1" customWidth="1"/>
  </cols>
  <sheetData>
    <row r="1" spans="1:6" s="4" customFormat="1" x14ac:dyDescent="0.35">
      <c r="C1" s="17" t="s">
        <v>17</v>
      </c>
      <c r="D1" s="17"/>
    </row>
    <row r="2" spans="1:6" s="4" customFormat="1" x14ac:dyDescent="0.35">
      <c r="A2" s="4" t="s">
        <v>14</v>
      </c>
      <c r="B2" s="4" t="s">
        <v>22</v>
      </c>
      <c r="C2" s="5" t="s">
        <v>15</v>
      </c>
      <c r="D2" s="5" t="s">
        <v>16</v>
      </c>
      <c r="E2" s="8" t="s">
        <v>19</v>
      </c>
      <c r="F2" s="8" t="s">
        <v>21</v>
      </c>
    </row>
    <row r="3" spans="1:6" x14ac:dyDescent="0.35">
      <c r="A3" t="s">
        <v>0</v>
      </c>
      <c r="B3" t="s">
        <v>25</v>
      </c>
      <c r="C3">
        <v>5</v>
      </c>
      <c r="D3">
        <v>15</v>
      </c>
      <c r="E3">
        <v>80</v>
      </c>
    </row>
    <row r="4" spans="1:6" x14ac:dyDescent="0.35">
      <c r="A4" t="s">
        <v>0</v>
      </c>
      <c r="B4" t="s">
        <v>25</v>
      </c>
      <c r="C4">
        <v>16</v>
      </c>
      <c r="D4">
        <v>20</v>
      </c>
      <c r="E4">
        <v>20</v>
      </c>
    </row>
    <row r="5" spans="1:6" x14ac:dyDescent="0.35">
      <c r="A5" t="s">
        <v>2</v>
      </c>
      <c r="B5" t="s">
        <v>25</v>
      </c>
      <c r="C5">
        <v>10</v>
      </c>
      <c r="D5">
        <v>15</v>
      </c>
      <c r="E5">
        <v>80</v>
      </c>
    </row>
    <row r="6" spans="1:6" x14ac:dyDescent="0.35">
      <c r="A6" t="s">
        <v>2</v>
      </c>
      <c r="B6" t="s">
        <v>25</v>
      </c>
      <c r="C6">
        <v>15</v>
      </c>
      <c r="D6">
        <v>20</v>
      </c>
      <c r="E6">
        <v>20</v>
      </c>
    </row>
    <row r="7" spans="1:6" x14ac:dyDescent="0.35">
      <c r="A7" t="s">
        <v>1</v>
      </c>
      <c r="B7" t="s">
        <v>25</v>
      </c>
      <c r="C7">
        <v>25</v>
      </c>
      <c r="D7">
        <v>50</v>
      </c>
      <c r="E7">
        <v>50</v>
      </c>
    </row>
    <row r="8" spans="1:6" x14ac:dyDescent="0.35">
      <c r="A8" t="s">
        <v>1</v>
      </c>
      <c r="B8" t="s">
        <v>25</v>
      </c>
      <c r="C8">
        <v>50</v>
      </c>
      <c r="D8">
        <v>100</v>
      </c>
      <c r="E8">
        <v>50</v>
      </c>
    </row>
    <row r="9" spans="1:6" x14ac:dyDescent="0.35">
      <c r="A9" t="s">
        <v>0</v>
      </c>
      <c r="B9" t="s">
        <v>23</v>
      </c>
      <c r="C9">
        <v>0.25</v>
      </c>
      <c r="D9">
        <v>1</v>
      </c>
      <c r="F9" s="9">
        <v>0.37</v>
      </c>
    </row>
    <row r="10" spans="1:6" x14ac:dyDescent="0.35">
      <c r="A10" t="s">
        <v>0</v>
      </c>
      <c r="B10" t="s">
        <v>23</v>
      </c>
      <c r="C10">
        <v>1</v>
      </c>
      <c r="D10">
        <v>25</v>
      </c>
      <c r="F10" s="9">
        <v>0.28999999999999998</v>
      </c>
    </row>
    <row r="11" spans="1:6" x14ac:dyDescent="0.35">
      <c r="A11" t="s">
        <v>0</v>
      </c>
      <c r="C11">
        <v>25</v>
      </c>
      <c r="D11" s="1" t="s">
        <v>20</v>
      </c>
      <c r="F11" s="9">
        <v>0.2</v>
      </c>
    </row>
    <row r="12" spans="1:6" x14ac:dyDescent="0.35">
      <c r="A12" t="s">
        <v>2</v>
      </c>
      <c r="B12" t="s">
        <v>23</v>
      </c>
      <c r="C12">
        <v>1</v>
      </c>
      <c r="D12">
        <v>50</v>
      </c>
      <c r="F12" s="10">
        <v>3.9E-2</v>
      </c>
    </row>
    <row r="13" spans="1:6" x14ac:dyDescent="0.35">
      <c r="A13" t="s">
        <v>2</v>
      </c>
      <c r="B13" t="s">
        <v>23</v>
      </c>
      <c r="C13">
        <v>50</v>
      </c>
      <c r="D13">
        <v>100</v>
      </c>
      <c r="F13" s="10">
        <v>3.5000000000000003E-2</v>
      </c>
    </row>
    <row r="14" spans="1:6" x14ac:dyDescent="0.35">
      <c r="A14" t="s">
        <v>1</v>
      </c>
      <c r="B14" t="s">
        <v>23</v>
      </c>
      <c r="C14">
        <v>0.1</v>
      </c>
      <c r="D14">
        <v>1</v>
      </c>
      <c r="F14" s="10">
        <v>3.7999999999999999E-2</v>
      </c>
    </row>
    <row r="15" spans="1:6" x14ac:dyDescent="0.35">
      <c r="A15" t="s">
        <v>1</v>
      </c>
      <c r="B15" t="s">
        <v>23</v>
      </c>
      <c r="C15">
        <v>1</v>
      </c>
      <c r="D15">
        <v>100</v>
      </c>
      <c r="F15" s="10">
        <v>2.1000000000000001E-2</v>
      </c>
    </row>
    <row r="16" spans="1:6" x14ac:dyDescent="0.35">
      <c r="A16" t="s">
        <v>1</v>
      </c>
      <c r="B16" t="s">
        <v>23</v>
      </c>
      <c r="C16">
        <v>100</v>
      </c>
      <c r="D16">
        <v>500</v>
      </c>
      <c r="F16" s="11">
        <v>1.7999999999999999E-2</v>
      </c>
    </row>
    <row r="17" spans="1:6" x14ac:dyDescent="0.35">
      <c r="A17" t="s">
        <v>1</v>
      </c>
      <c r="B17" t="s">
        <v>23</v>
      </c>
      <c r="C17">
        <v>500</v>
      </c>
      <c r="D17">
        <v>10000</v>
      </c>
      <c r="F17" s="10">
        <v>1.6E-2</v>
      </c>
    </row>
    <row r="18" spans="1:6" x14ac:dyDescent="0.35">
      <c r="A18" t="s">
        <v>0</v>
      </c>
      <c r="B18" t="s">
        <v>24</v>
      </c>
      <c r="C18">
        <v>0.25</v>
      </c>
      <c r="D18">
        <v>1</v>
      </c>
      <c r="F18" s="10">
        <v>0.35</v>
      </c>
    </row>
    <row r="19" spans="1:6" x14ac:dyDescent="0.35">
      <c r="A19" t="s">
        <v>0</v>
      </c>
      <c r="B19" t="s">
        <v>24</v>
      </c>
      <c r="C19">
        <v>1</v>
      </c>
      <c r="D19">
        <v>10</v>
      </c>
      <c r="F19" s="10">
        <v>0.32</v>
      </c>
    </row>
    <row r="20" spans="1:6" x14ac:dyDescent="0.35">
      <c r="A20" t="s">
        <v>0</v>
      </c>
      <c r="B20" t="s">
        <v>24</v>
      </c>
      <c r="C20">
        <v>10</v>
      </c>
      <c r="D20">
        <v>100</v>
      </c>
      <c r="F20" s="10">
        <v>0.28000000000000003</v>
      </c>
    </row>
    <row r="21" spans="1:6" x14ac:dyDescent="0.35">
      <c r="A21" t="s">
        <v>2</v>
      </c>
      <c r="B21" t="s">
        <v>24</v>
      </c>
      <c r="C21">
        <v>0.75</v>
      </c>
      <c r="D21">
        <v>30</v>
      </c>
      <c r="F21" s="10">
        <v>4.1000000000000002E-2</v>
      </c>
    </row>
    <row r="22" spans="1:6" x14ac:dyDescent="0.35">
      <c r="A22" t="s">
        <v>2</v>
      </c>
      <c r="B22" t="s">
        <v>24</v>
      </c>
      <c r="C22">
        <v>30</v>
      </c>
      <c r="D22">
        <v>75</v>
      </c>
      <c r="F22" s="10">
        <v>3.3000000000000002E-2</v>
      </c>
    </row>
    <row r="23" spans="1:6" x14ac:dyDescent="0.35">
      <c r="A23" t="s">
        <v>2</v>
      </c>
      <c r="B23" t="s">
        <v>24</v>
      </c>
      <c r="C23">
        <v>75</v>
      </c>
      <c r="D23">
        <v>125</v>
      </c>
      <c r="F23" s="10">
        <v>2.9000000000000001E-2</v>
      </c>
    </row>
    <row r="24" spans="1:6" x14ac:dyDescent="0.35">
      <c r="A24" t="s">
        <v>1</v>
      </c>
      <c r="B24" t="s">
        <v>24</v>
      </c>
      <c r="C24">
        <v>0.1</v>
      </c>
      <c r="D24">
        <v>15</v>
      </c>
      <c r="F24" s="10">
        <v>3.7999999999999999E-2</v>
      </c>
    </row>
    <row r="25" spans="1:6" x14ac:dyDescent="0.35">
      <c r="A25" t="s">
        <v>1</v>
      </c>
      <c r="B25" t="s">
        <v>24</v>
      </c>
      <c r="C25">
        <v>15</v>
      </c>
      <c r="D25">
        <v>100</v>
      </c>
      <c r="F25" s="10">
        <v>0.02</v>
      </c>
    </row>
    <row r="26" spans="1:6" x14ac:dyDescent="0.35">
      <c r="A26" t="s">
        <v>1</v>
      </c>
      <c r="B26" t="s">
        <v>24</v>
      </c>
      <c r="C26">
        <v>100</v>
      </c>
      <c r="D26">
        <v>500</v>
      </c>
      <c r="F26" s="10">
        <v>1.7999999999999999E-2</v>
      </c>
    </row>
    <row r="27" spans="1:6" x14ac:dyDescent="0.35">
      <c r="A27" t="s">
        <v>1</v>
      </c>
      <c r="B27" t="s">
        <v>24</v>
      </c>
      <c r="C27">
        <v>500</v>
      </c>
      <c r="D27">
        <v>10000</v>
      </c>
      <c r="F27" s="10">
        <v>1.6E-2</v>
      </c>
    </row>
  </sheetData>
  <mergeCells count="1">
    <mergeCell ref="C1:D1"/>
  </mergeCells>
  <dataValidations count="1">
    <dataValidation type="list" allowBlank="1" showInputMessage="1" showErrorMessage="1" sqref="B12:B27">
      <formula1>$D$2:$D$4</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Lookup!$A$2:$A$10</xm:f>
          </x14:formula1>
          <xm:sqref>A3:A27</xm:sqref>
        </x14:dataValidation>
        <x14:dataValidation type="list" allowBlank="1" showInputMessage="1" showErrorMessage="1">
          <x14:formula1>
            <xm:f>Lookup!$D$2:$D$4</xm:f>
          </x14:formula1>
          <xm:sqref>B3:B10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workbookViewId="0"/>
  </sheetViews>
  <sheetFormatPr defaultRowHeight="14.5" x14ac:dyDescent="0.35"/>
  <cols>
    <col min="1" max="1" width="14" customWidth="1"/>
    <col min="2" max="2" width="18.90625" customWidth="1"/>
    <col min="3" max="3" width="7.36328125" customWidth="1"/>
    <col min="4" max="4" width="6.36328125" customWidth="1"/>
    <col min="5" max="5" width="5.6328125" customWidth="1"/>
    <col min="6" max="6" width="9.26953125" bestFit="1" customWidth="1"/>
  </cols>
  <sheetData>
    <row r="1" spans="1:6" s="4" customFormat="1" x14ac:dyDescent="0.35">
      <c r="C1" s="17" t="s">
        <v>17</v>
      </c>
      <c r="D1" s="17"/>
    </row>
    <row r="2" spans="1:6" s="4" customFormat="1" x14ac:dyDescent="0.35">
      <c r="A2" s="4" t="s">
        <v>14</v>
      </c>
      <c r="B2" s="4" t="s">
        <v>22</v>
      </c>
      <c r="C2" s="5" t="s">
        <v>15</v>
      </c>
      <c r="D2" s="5" t="s">
        <v>16</v>
      </c>
      <c r="E2" s="8" t="s">
        <v>19</v>
      </c>
      <c r="F2" s="8" t="s">
        <v>21</v>
      </c>
    </row>
    <row r="3" spans="1:6" x14ac:dyDescent="0.35">
      <c r="A3" t="s">
        <v>0</v>
      </c>
      <c r="B3" t="s">
        <v>23</v>
      </c>
      <c r="C3">
        <v>0.25</v>
      </c>
      <c r="D3">
        <v>1</v>
      </c>
      <c r="F3" s="9">
        <v>0.37</v>
      </c>
    </row>
    <row r="4" spans="1:6" x14ac:dyDescent="0.35">
      <c r="A4" t="s">
        <v>0</v>
      </c>
      <c r="B4" t="s">
        <v>24</v>
      </c>
      <c r="C4">
        <v>0.25</v>
      </c>
      <c r="D4">
        <v>1</v>
      </c>
      <c r="F4" s="10">
        <v>0.35</v>
      </c>
    </row>
    <row r="5" spans="1:6" x14ac:dyDescent="0.35">
      <c r="A5" t="s">
        <v>0</v>
      </c>
      <c r="B5" t="s">
        <v>23</v>
      </c>
      <c r="C5">
        <v>1</v>
      </c>
      <c r="D5">
        <v>25</v>
      </c>
      <c r="F5" s="9">
        <v>0.28999999999999998</v>
      </c>
    </row>
    <row r="6" spans="1:6" x14ac:dyDescent="0.35">
      <c r="A6" t="s">
        <v>0</v>
      </c>
      <c r="B6" t="s">
        <v>24</v>
      </c>
      <c r="C6">
        <v>1</v>
      </c>
      <c r="D6">
        <v>10</v>
      </c>
      <c r="F6" s="10">
        <v>0.32</v>
      </c>
    </row>
    <row r="7" spans="1:6" x14ac:dyDescent="0.35">
      <c r="A7" t="s">
        <v>0</v>
      </c>
      <c r="B7" t="s">
        <v>25</v>
      </c>
      <c r="C7">
        <v>5</v>
      </c>
      <c r="D7">
        <v>15</v>
      </c>
      <c r="E7">
        <v>80</v>
      </c>
    </row>
    <row r="8" spans="1:6" x14ac:dyDescent="0.35">
      <c r="A8" t="s">
        <v>0</v>
      </c>
      <c r="B8" t="s">
        <v>24</v>
      </c>
      <c r="C8">
        <v>10</v>
      </c>
      <c r="D8">
        <v>100</v>
      </c>
      <c r="F8" s="10">
        <v>0.28000000000000003</v>
      </c>
    </row>
    <row r="9" spans="1:6" x14ac:dyDescent="0.35">
      <c r="A9" t="s">
        <v>0</v>
      </c>
      <c r="B9" t="s">
        <v>25</v>
      </c>
      <c r="C9">
        <v>16</v>
      </c>
      <c r="D9">
        <v>20</v>
      </c>
      <c r="E9">
        <v>20</v>
      </c>
    </row>
    <row r="10" spans="1:6" x14ac:dyDescent="0.35">
      <c r="A10" t="s">
        <v>0</v>
      </c>
      <c r="B10" t="s">
        <v>23</v>
      </c>
      <c r="C10">
        <v>25</v>
      </c>
      <c r="D10" s="1" t="s">
        <v>20</v>
      </c>
      <c r="F10" s="9">
        <v>0.2</v>
      </c>
    </row>
    <row r="11" spans="1:6" x14ac:dyDescent="0.35">
      <c r="A11" t="s">
        <v>1</v>
      </c>
      <c r="B11" t="s">
        <v>23</v>
      </c>
      <c r="C11">
        <v>0.1</v>
      </c>
      <c r="D11">
        <v>1</v>
      </c>
      <c r="F11" s="10">
        <v>3.7999999999999999E-2</v>
      </c>
    </row>
    <row r="12" spans="1:6" x14ac:dyDescent="0.35">
      <c r="A12" t="s">
        <v>1</v>
      </c>
      <c r="B12" t="s">
        <v>24</v>
      </c>
      <c r="C12">
        <v>0.1</v>
      </c>
      <c r="D12">
        <v>15</v>
      </c>
      <c r="F12" s="10">
        <v>3.7999999999999999E-2</v>
      </c>
    </row>
    <row r="13" spans="1:6" x14ac:dyDescent="0.35">
      <c r="A13" t="s">
        <v>1</v>
      </c>
      <c r="B13" t="s">
        <v>23</v>
      </c>
      <c r="C13">
        <v>1</v>
      </c>
      <c r="D13">
        <v>100</v>
      </c>
      <c r="F13" s="10">
        <v>2.1000000000000001E-2</v>
      </c>
    </row>
    <row r="14" spans="1:6" s="2" customFormat="1" x14ac:dyDescent="0.35">
      <c r="A14" s="2" t="s">
        <v>2</v>
      </c>
      <c r="B14" s="2" t="s">
        <v>25</v>
      </c>
      <c r="C14" s="2">
        <v>10</v>
      </c>
      <c r="D14" s="2">
        <v>15</v>
      </c>
      <c r="E14" s="2">
        <v>80</v>
      </c>
    </row>
    <row r="15" spans="1:6" s="2" customFormat="1" x14ac:dyDescent="0.35">
      <c r="A15" s="2" t="s">
        <v>2</v>
      </c>
      <c r="B15" s="2" t="s">
        <v>25</v>
      </c>
      <c r="C15" s="2">
        <v>15</v>
      </c>
      <c r="D15" s="2">
        <v>20</v>
      </c>
      <c r="E15" s="2">
        <v>20</v>
      </c>
    </row>
    <row r="16" spans="1:6" x14ac:dyDescent="0.35">
      <c r="A16" t="s">
        <v>1</v>
      </c>
      <c r="B16" t="s">
        <v>24</v>
      </c>
      <c r="C16">
        <v>15</v>
      </c>
      <c r="D16">
        <v>100</v>
      </c>
      <c r="F16" s="10">
        <v>0.02</v>
      </c>
    </row>
    <row r="17" spans="1:6" x14ac:dyDescent="0.35">
      <c r="A17" t="s">
        <v>1</v>
      </c>
      <c r="B17" t="s">
        <v>23</v>
      </c>
      <c r="C17">
        <v>100</v>
      </c>
      <c r="D17">
        <v>500</v>
      </c>
      <c r="F17" s="10">
        <v>1.7999999999999999E-2</v>
      </c>
    </row>
    <row r="18" spans="1:6" x14ac:dyDescent="0.35">
      <c r="A18" t="s">
        <v>1</v>
      </c>
      <c r="B18" t="s">
        <v>24</v>
      </c>
      <c r="C18">
        <v>100</v>
      </c>
      <c r="D18">
        <v>500</v>
      </c>
      <c r="F18" s="10">
        <v>1.7999999999999999E-2</v>
      </c>
    </row>
    <row r="19" spans="1:6" x14ac:dyDescent="0.35">
      <c r="A19" t="s">
        <v>1</v>
      </c>
      <c r="B19" t="s">
        <v>23</v>
      </c>
      <c r="C19">
        <v>500</v>
      </c>
      <c r="D19">
        <v>10000</v>
      </c>
      <c r="F19" s="10">
        <v>1.6E-2</v>
      </c>
    </row>
    <row r="20" spans="1:6" x14ac:dyDescent="0.35">
      <c r="A20" t="s">
        <v>1</v>
      </c>
      <c r="B20" t="s">
        <v>24</v>
      </c>
      <c r="C20">
        <v>500</v>
      </c>
      <c r="D20">
        <v>10000</v>
      </c>
      <c r="F20" s="10">
        <v>1.6E-2</v>
      </c>
    </row>
    <row r="21" spans="1:6" x14ac:dyDescent="0.35">
      <c r="A21" t="s">
        <v>2</v>
      </c>
      <c r="B21" t="s">
        <v>24</v>
      </c>
      <c r="C21">
        <v>0.75</v>
      </c>
      <c r="D21">
        <v>30</v>
      </c>
      <c r="F21" s="10">
        <v>4.1000000000000002E-2</v>
      </c>
    </row>
    <row r="22" spans="1:6" x14ac:dyDescent="0.35">
      <c r="A22" t="s">
        <v>2</v>
      </c>
      <c r="B22" t="s">
        <v>23</v>
      </c>
      <c r="C22">
        <v>1</v>
      </c>
      <c r="D22">
        <v>50</v>
      </c>
      <c r="F22" s="10">
        <v>3.9E-2</v>
      </c>
    </row>
    <row r="23" spans="1:6" s="2" customFormat="1" x14ac:dyDescent="0.35">
      <c r="A23" s="2" t="s">
        <v>1</v>
      </c>
      <c r="B23" s="2" t="s">
        <v>25</v>
      </c>
      <c r="C23" s="2">
        <v>25</v>
      </c>
      <c r="D23" s="2">
        <v>50</v>
      </c>
      <c r="E23" s="2">
        <v>50</v>
      </c>
    </row>
    <row r="24" spans="1:6" x14ac:dyDescent="0.35">
      <c r="A24" t="s">
        <v>2</v>
      </c>
      <c r="B24" t="s">
        <v>24</v>
      </c>
      <c r="C24">
        <v>30</v>
      </c>
      <c r="D24">
        <v>75</v>
      </c>
      <c r="F24" s="10">
        <v>3.3000000000000002E-2</v>
      </c>
    </row>
    <row r="25" spans="1:6" s="2" customFormat="1" x14ac:dyDescent="0.35">
      <c r="A25" s="2" t="s">
        <v>1</v>
      </c>
      <c r="B25" s="2" t="s">
        <v>25</v>
      </c>
      <c r="C25" s="2">
        <v>50</v>
      </c>
      <c r="D25" s="2">
        <v>100</v>
      </c>
      <c r="E25" s="2">
        <v>50</v>
      </c>
    </row>
    <row r="26" spans="1:6" x14ac:dyDescent="0.35">
      <c r="A26" t="s">
        <v>2</v>
      </c>
      <c r="B26" t="s">
        <v>23</v>
      </c>
      <c r="C26">
        <v>50</v>
      </c>
      <c r="D26">
        <v>100</v>
      </c>
      <c r="F26" s="10">
        <v>3.5000000000000003E-2</v>
      </c>
    </row>
    <row r="27" spans="1:6" x14ac:dyDescent="0.35">
      <c r="A27" t="s">
        <v>2</v>
      </c>
      <c r="B27" t="s">
        <v>24</v>
      </c>
      <c r="C27">
        <v>75</v>
      </c>
      <c r="D27">
        <v>125</v>
      </c>
      <c r="F27" s="10">
        <v>2.9000000000000001E-2</v>
      </c>
    </row>
  </sheetData>
  <sortState ref="A3:F27">
    <sortCondition ref="A3:A27"/>
    <sortCondition ref="C3:C27"/>
  </sortState>
  <mergeCells count="1">
    <mergeCell ref="C1:D1"/>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Lookup!$D$2:$D$4</xm:f>
          </x14:formula1>
          <xm:sqref>B3:B27</xm:sqref>
        </x14:dataValidation>
        <x14:dataValidation type="list" allowBlank="1" showInputMessage="1" showErrorMessage="1">
          <x14:formula1>
            <xm:f>Lookup!$A$2:$A$10</xm:f>
          </x14:formula1>
          <xm:sqref>A3:A27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workbookViewId="0"/>
  </sheetViews>
  <sheetFormatPr defaultRowHeight="14.5" x14ac:dyDescent="0.35"/>
  <cols>
    <col min="1" max="1" width="14" customWidth="1"/>
    <col min="2" max="2" width="18.90625" customWidth="1"/>
    <col min="3" max="3" width="7.36328125" customWidth="1"/>
    <col min="4" max="4" width="6.36328125" customWidth="1"/>
    <col min="5" max="5" width="5.6328125" customWidth="1"/>
    <col min="6" max="6" width="9.26953125" bestFit="1" customWidth="1"/>
  </cols>
  <sheetData>
    <row r="1" spans="1:6" s="4" customFormat="1" x14ac:dyDescent="0.35">
      <c r="C1" s="17" t="s">
        <v>17</v>
      </c>
      <c r="D1" s="17"/>
    </row>
    <row r="2" spans="1:6" s="4" customFormat="1" x14ac:dyDescent="0.35">
      <c r="A2" s="4" t="s">
        <v>14</v>
      </c>
      <c r="B2" s="4" t="s">
        <v>22</v>
      </c>
      <c r="C2" s="5" t="s">
        <v>15</v>
      </c>
      <c r="D2" s="5" t="s">
        <v>16</v>
      </c>
      <c r="E2" s="8" t="s">
        <v>19</v>
      </c>
      <c r="F2" s="8" t="s">
        <v>21</v>
      </c>
    </row>
    <row r="3" spans="1:6" x14ac:dyDescent="0.35">
      <c r="A3" t="s">
        <v>0</v>
      </c>
      <c r="B3" t="s">
        <v>23</v>
      </c>
      <c r="C3">
        <v>1</v>
      </c>
      <c r="D3">
        <v>25</v>
      </c>
      <c r="F3" s="9">
        <v>0.28999999999999998</v>
      </c>
    </row>
    <row r="4" spans="1:6" x14ac:dyDescent="0.35">
      <c r="A4" t="s">
        <v>0</v>
      </c>
      <c r="B4" t="s">
        <v>24</v>
      </c>
      <c r="C4">
        <v>1</v>
      </c>
      <c r="D4">
        <v>10</v>
      </c>
      <c r="F4" s="10">
        <v>0.32</v>
      </c>
    </row>
    <row r="5" spans="1:6" x14ac:dyDescent="0.35">
      <c r="A5" t="s">
        <v>0</v>
      </c>
      <c r="B5" t="s">
        <v>25</v>
      </c>
      <c r="C5">
        <v>5</v>
      </c>
      <c r="D5">
        <v>15</v>
      </c>
      <c r="E5">
        <v>80</v>
      </c>
    </row>
    <row r="6" spans="1:6" x14ac:dyDescent="0.35">
      <c r="A6" t="s">
        <v>0</v>
      </c>
      <c r="B6" t="s">
        <v>24</v>
      </c>
      <c r="C6">
        <v>10</v>
      </c>
      <c r="D6">
        <v>100</v>
      </c>
      <c r="F6" s="10">
        <v>0.28000000000000003</v>
      </c>
    </row>
    <row r="7" spans="1:6" x14ac:dyDescent="0.35">
      <c r="A7" t="s">
        <v>0</v>
      </c>
      <c r="B7" t="s">
        <v>25</v>
      </c>
      <c r="C7">
        <v>16</v>
      </c>
      <c r="D7">
        <v>20</v>
      </c>
      <c r="E7">
        <v>20</v>
      </c>
    </row>
    <row r="8" spans="1:6" x14ac:dyDescent="0.35">
      <c r="A8" t="s">
        <v>2</v>
      </c>
      <c r="B8" t="s">
        <v>24</v>
      </c>
      <c r="C8">
        <v>0.75</v>
      </c>
      <c r="D8">
        <v>30</v>
      </c>
      <c r="F8" s="10">
        <v>4.1000000000000002E-2</v>
      </c>
    </row>
    <row r="9" spans="1:6" x14ac:dyDescent="0.35">
      <c r="A9" t="s">
        <v>2</v>
      </c>
      <c r="B9" t="s">
        <v>23</v>
      </c>
      <c r="C9">
        <v>1</v>
      </c>
      <c r="D9">
        <v>50</v>
      </c>
      <c r="F9" s="10">
        <v>3.9E-2</v>
      </c>
    </row>
    <row r="10" spans="1:6" x14ac:dyDescent="0.35">
      <c r="A10" t="s">
        <v>2</v>
      </c>
      <c r="B10" t="s">
        <v>25</v>
      </c>
      <c r="C10">
        <v>10</v>
      </c>
      <c r="D10">
        <v>15</v>
      </c>
      <c r="E10">
        <v>80</v>
      </c>
    </row>
    <row r="11" spans="1:6" x14ac:dyDescent="0.35">
      <c r="A11" t="s">
        <v>2</v>
      </c>
      <c r="B11" t="s">
        <v>25</v>
      </c>
      <c r="C11">
        <v>15</v>
      </c>
      <c r="D11">
        <v>20</v>
      </c>
      <c r="E11">
        <v>20</v>
      </c>
    </row>
    <row r="12" spans="1:6" x14ac:dyDescent="0.35">
      <c r="A12" t="s">
        <v>2</v>
      </c>
      <c r="B12" t="s">
        <v>24</v>
      </c>
      <c r="C12">
        <v>30</v>
      </c>
      <c r="D12">
        <v>75</v>
      </c>
      <c r="F12" s="10">
        <v>3.3000000000000002E-2</v>
      </c>
    </row>
    <row r="13" spans="1:6" x14ac:dyDescent="0.35">
      <c r="A13" t="s">
        <v>2</v>
      </c>
      <c r="B13" t="s">
        <v>23</v>
      </c>
      <c r="C13">
        <v>50</v>
      </c>
      <c r="D13">
        <v>100</v>
      </c>
      <c r="F13" s="10">
        <v>3.5000000000000003E-2</v>
      </c>
    </row>
    <row r="14" spans="1:6" x14ac:dyDescent="0.35">
      <c r="A14" t="s">
        <v>2</v>
      </c>
      <c r="B14" t="s">
        <v>24</v>
      </c>
      <c r="C14">
        <v>75</v>
      </c>
      <c r="D14">
        <v>125</v>
      </c>
      <c r="F14" s="10">
        <v>2.9000000000000001E-2</v>
      </c>
    </row>
    <row r="15" spans="1:6" x14ac:dyDescent="0.35">
      <c r="A15" t="s">
        <v>1</v>
      </c>
      <c r="B15" t="s">
        <v>24</v>
      </c>
      <c r="C15">
        <v>0.1</v>
      </c>
      <c r="D15">
        <v>15</v>
      </c>
      <c r="F15" s="10">
        <v>3.7999999999999999E-2</v>
      </c>
    </row>
    <row r="16" spans="1:6" x14ac:dyDescent="0.35">
      <c r="A16" t="s">
        <v>1</v>
      </c>
      <c r="B16" t="s">
        <v>23</v>
      </c>
      <c r="C16">
        <v>1</v>
      </c>
      <c r="D16">
        <v>100</v>
      </c>
      <c r="F16" s="10">
        <v>2.1000000000000001E-2</v>
      </c>
    </row>
    <row r="17" spans="1:6" x14ac:dyDescent="0.35">
      <c r="A17" t="s">
        <v>1</v>
      </c>
      <c r="B17" t="s">
        <v>24</v>
      </c>
      <c r="C17">
        <v>15</v>
      </c>
      <c r="D17">
        <v>100</v>
      </c>
      <c r="F17" s="10">
        <v>0.02</v>
      </c>
    </row>
    <row r="18" spans="1:6" x14ac:dyDescent="0.35">
      <c r="A18" t="s">
        <v>1</v>
      </c>
      <c r="B18" t="s">
        <v>25</v>
      </c>
      <c r="C18">
        <v>25</v>
      </c>
      <c r="D18">
        <v>50</v>
      </c>
      <c r="E18">
        <v>50</v>
      </c>
    </row>
    <row r="19" spans="1:6" x14ac:dyDescent="0.35">
      <c r="A19" t="s">
        <v>1</v>
      </c>
      <c r="B19" t="s">
        <v>25</v>
      </c>
      <c r="C19">
        <v>50</v>
      </c>
      <c r="D19">
        <v>100</v>
      </c>
      <c r="E19">
        <v>50</v>
      </c>
    </row>
  </sheetData>
  <sortState ref="A3:F19">
    <sortCondition ref="A3:A19"/>
    <sortCondition ref="C3:C19"/>
    <sortCondition ref="B3:B19"/>
  </sortState>
  <mergeCells count="1">
    <mergeCell ref="C1:D1"/>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Lookup!$A$2:$A$10</xm:f>
          </x14:formula1>
          <xm:sqref>A3:A7 A8:A19</xm:sqref>
        </x14:dataValidation>
        <x14:dataValidation type="list" allowBlank="1" showInputMessage="1" showErrorMessage="1">
          <x14:formula1>
            <xm:f>Lookup!$D$2:$D$4</xm:f>
          </x14:formula1>
          <xm:sqref>B3:B7 B8:B19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workbookViewId="0"/>
  </sheetViews>
  <sheetFormatPr defaultRowHeight="14.5" x14ac:dyDescent="0.35"/>
  <cols>
    <col min="1" max="1" width="14" customWidth="1"/>
    <col min="2" max="2" width="18.90625" customWidth="1"/>
    <col min="3" max="3" width="7.36328125" customWidth="1"/>
    <col min="4" max="4" width="6.36328125" customWidth="1"/>
    <col min="5" max="5" width="5.6328125" customWidth="1"/>
    <col min="6" max="6" width="9.26953125" bestFit="1" customWidth="1"/>
  </cols>
  <sheetData>
    <row r="1" spans="1:6" s="4" customFormat="1" x14ac:dyDescent="0.35">
      <c r="C1" s="17" t="s">
        <v>17</v>
      </c>
      <c r="D1" s="17"/>
    </row>
    <row r="2" spans="1:6" s="4" customFormat="1" x14ac:dyDescent="0.35">
      <c r="A2" s="4" t="s">
        <v>14</v>
      </c>
      <c r="B2" s="4" t="s">
        <v>22</v>
      </c>
      <c r="C2" s="5" t="s">
        <v>15</v>
      </c>
      <c r="D2" s="5" t="s">
        <v>16</v>
      </c>
      <c r="E2" s="8" t="s">
        <v>19</v>
      </c>
      <c r="F2" s="8" t="s">
        <v>21</v>
      </c>
    </row>
    <row r="3" spans="1:6" s="2" customFormat="1" x14ac:dyDescent="0.35">
      <c r="A3" s="2" t="s">
        <v>0</v>
      </c>
      <c r="B3" s="2" t="s">
        <v>23</v>
      </c>
      <c r="C3" s="2">
        <v>1</v>
      </c>
      <c r="D3" s="2">
        <v>4</v>
      </c>
      <c r="F3" s="12">
        <v>0.28999999999999998</v>
      </c>
    </row>
    <row r="4" spans="1:6" s="2" customFormat="1" ht="13.5" customHeight="1" x14ac:dyDescent="0.35">
      <c r="A4" s="2" t="s">
        <v>0</v>
      </c>
      <c r="B4" s="2" t="s">
        <v>24</v>
      </c>
      <c r="C4" s="2">
        <v>1</v>
      </c>
      <c r="D4" s="2">
        <v>4</v>
      </c>
      <c r="F4" s="11">
        <v>0.32</v>
      </c>
    </row>
    <row r="5" spans="1:6" s="2" customFormat="1" ht="13.5" customHeight="1" x14ac:dyDescent="0.35">
      <c r="A5" s="2" t="s">
        <v>0</v>
      </c>
      <c r="B5" s="2" t="s">
        <v>23</v>
      </c>
      <c r="C5" s="2">
        <v>5</v>
      </c>
      <c r="D5" s="2">
        <v>15</v>
      </c>
      <c r="F5" s="12">
        <v>0.28999999999999998</v>
      </c>
    </row>
    <row r="6" spans="1:6" s="2" customFormat="1" ht="13.5" customHeight="1" x14ac:dyDescent="0.35">
      <c r="A6" s="2" t="s">
        <v>0</v>
      </c>
      <c r="B6" s="2" t="s">
        <v>24</v>
      </c>
      <c r="C6" s="2">
        <v>5</v>
      </c>
      <c r="D6" s="2">
        <v>10</v>
      </c>
      <c r="F6" s="11">
        <v>0.32</v>
      </c>
    </row>
    <row r="7" spans="1:6" s="2" customFormat="1" x14ac:dyDescent="0.35">
      <c r="A7" s="2" t="s">
        <v>0</v>
      </c>
      <c r="B7" s="2" t="s">
        <v>25</v>
      </c>
      <c r="C7" s="2">
        <v>5</v>
      </c>
      <c r="D7" s="2">
        <v>15</v>
      </c>
      <c r="E7" s="2">
        <v>80</v>
      </c>
    </row>
    <row r="8" spans="1:6" s="2" customFormat="1" x14ac:dyDescent="0.35">
      <c r="A8" s="2" t="s">
        <v>0</v>
      </c>
      <c r="B8" s="2" t="s">
        <v>24</v>
      </c>
      <c r="C8" s="2">
        <v>11</v>
      </c>
      <c r="D8" s="2">
        <v>15</v>
      </c>
      <c r="F8" s="11">
        <v>0.28000000000000003</v>
      </c>
    </row>
    <row r="9" spans="1:6" s="2" customFormat="1" x14ac:dyDescent="0.35">
      <c r="A9" s="2" t="s">
        <v>0</v>
      </c>
      <c r="B9" s="2" t="s">
        <v>23</v>
      </c>
      <c r="C9" s="2">
        <v>16</v>
      </c>
      <c r="D9" s="2">
        <v>20</v>
      </c>
      <c r="F9" s="12">
        <v>0.28999999999999998</v>
      </c>
    </row>
    <row r="10" spans="1:6" s="2" customFormat="1" x14ac:dyDescent="0.35">
      <c r="A10" s="2" t="s">
        <v>0</v>
      </c>
      <c r="B10" s="2" t="s">
        <v>24</v>
      </c>
      <c r="C10" s="2">
        <v>16</v>
      </c>
      <c r="D10" s="2">
        <v>20</v>
      </c>
      <c r="F10" s="11">
        <v>0.28000000000000003</v>
      </c>
    </row>
    <row r="11" spans="1:6" s="2" customFormat="1" x14ac:dyDescent="0.35">
      <c r="A11" s="2" t="s">
        <v>0</v>
      </c>
      <c r="B11" s="2" t="s">
        <v>25</v>
      </c>
      <c r="C11" s="2">
        <v>16</v>
      </c>
      <c r="D11" s="2">
        <v>20</v>
      </c>
      <c r="E11" s="2">
        <v>20</v>
      </c>
    </row>
    <row r="12" spans="1:6" s="2" customFormat="1" x14ac:dyDescent="0.35">
      <c r="A12" s="2" t="s">
        <v>0</v>
      </c>
      <c r="B12" s="2" t="s">
        <v>23</v>
      </c>
      <c r="C12" s="2">
        <v>21</v>
      </c>
      <c r="D12" s="2">
        <v>25</v>
      </c>
      <c r="F12" s="12">
        <v>0.28999999999999998</v>
      </c>
    </row>
    <row r="13" spans="1:6" s="2" customFormat="1" x14ac:dyDescent="0.35">
      <c r="A13" s="2" t="s">
        <v>0</v>
      </c>
      <c r="B13" s="2" t="s">
        <v>24</v>
      </c>
      <c r="C13" s="2">
        <v>21</v>
      </c>
      <c r="D13" s="2">
        <v>100</v>
      </c>
      <c r="F13" s="11">
        <v>0.28000000000000003</v>
      </c>
    </row>
    <row r="14" spans="1:6" s="2" customFormat="1" x14ac:dyDescent="0.35">
      <c r="A14" s="2" t="s">
        <v>2</v>
      </c>
      <c r="B14" s="2" t="s">
        <v>24</v>
      </c>
      <c r="C14" s="2">
        <v>0.75</v>
      </c>
      <c r="D14" s="2">
        <v>10</v>
      </c>
      <c r="F14" s="11">
        <v>4.1000000000000002E-2</v>
      </c>
    </row>
    <row r="15" spans="1:6" s="2" customFormat="1" x14ac:dyDescent="0.35">
      <c r="A15" s="2" t="s">
        <v>2</v>
      </c>
      <c r="B15" s="2" t="s">
        <v>23</v>
      </c>
      <c r="C15" s="2">
        <v>1</v>
      </c>
      <c r="D15" s="2">
        <v>10</v>
      </c>
      <c r="F15" s="11">
        <v>3.9E-2</v>
      </c>
    </row>
    <row r="16" spans="1:6" s="2" customFormat="1" x14ac:dyDescent="0.35">
      <c r="A16" s="2" t="s">
        <v>2</v>
      </c>
      <c r="B16" s="2" t="s">
        <v>23</v>
      </c>
      <c r="C16" s="2">
        <v>10</v>
      </c>
      <c r="D16" s="2">
        <v>15</v>
      </c>
      <c r="F16" s="11">
        <v>3.9E-2</v>
      </c>
    </row>
    <row r="17" spans="1:6" s="2" customFormat="1" x14ac:dyDescent="0.35">
      <c r="A17" s="2" t="s">
        <v>2</v>
      </c>
      <c r="B17" s="2" t="s">
        <v>24</v>
      </c>
      <c r="C17" s="2">
        <v>10</v>
      </c>
      <c r="D17" s="2">
        <v>15</v>
      </c>
      <c r="F17" s="11">
        <v>4.1000000000000002E-2</v>
      </c>
    </row>
    <row r="18" spans="1:6" s="2" customFormat="1" x14ac:dyDescent="0.35">
      <c r="A18" s="2" t="s">
        <v>2</v>
      </c>
      <c r="B18" s="2" t="s">
        <v>25</v>
      </c>
      <c r="C18" s="2">
        <v>10</v>
      </c>
      <c r="D18" s="2">
        <v>15</v>
      </c>
      <c r="E18" s="2">
        <v>80</v>
      </c>
    </row>
    <row r="19" spans="1:6" s="2" customFormat="1" x14ac:dyDescent="0.35">
      <c r="A19" s="2" t="s">
        <v>2</v>
      </c>
      <c r="B19" s="2" t="s">
        <v>23</v>
      </c>
      <c r="C19" s="2">
        <v>15</v>
      </c>
      <c r="D19" s="2">
        <v>20</v>
      </c>
      <c r="F19" s="11">
        <v>3.9E-2</v>
      </c>
    </row>
    <row r="20" spans="1:6" s="2" customFormat="1" x14ac:dyDescent="0.35">
      <c r="A20" s="2" t="s">
        <v>2</v>
      </c>
      <c r="B20" s="2" t="s">
        <v>24</v>
      </c>
      <c r="C20" s="2">
        <v>15</v>
      </c>
      <c r="D20" s="2">
        <v>20</v>
      </c>
      <c r="F20" s="11">
        <v>4.1000000000000002E-2</v>
      </c>
    </row>
    <row r="21" spans="1:6" s="2" customFormat="1" x14ac:dyDescent="0.35">
      <c r="A21" s="2" t="s">
        <v>2</v>
      </c>
      <c r="B21" s="2" t="s">
        <v>25</v>
      </c>
      <c r="C21" s="2">
        <v>15</v>
      </c>
      <c r="D21" s="2">
        <v>20</v>
      </c>
      <c r="E21" s="2">
        <v>20</v>
      </c>
    </row>
    <row r="22" spans="1:6" s="2" customFormat="1" x14ac:dyDescent="0.35">
      <c r="A22" s="2" t="s">
        <v>2</v>
      </c>
      <c r="B22" s="2" t="s">
        <v>23</v>
      </c>
      <c r="C22" s="2">
        <v>20</v>
      </c>
      <c r="D22" s="2">
        <v>25</v>
      </c>
      <c r="F22" s="11">
        <v>3.9E-2</v>
      </c>
    </row>
    <row r="23" spans="1:6" s="2" customFormat="1" x14ac:dyDescent="0.35">
      <c r="A23" s="2" t="s">
        <v>2</v>
      </c>
      <c r="B23" s="2" t="s">
        <v>24</v>
      </c>
      <c r="C23" s="2">
        <v>20</v>
      </c>
      <c r="D23" s="2">
        <v>25</v>
      </c>
      <c r="F23" s="11">
        <v>4.1000000000000002E-2</v>
      </c>
    </row>
    <row r="24" spans="1:6" s="2" customFormat="1" x14ac:dyDescent="0.35">
      <c r="A24" s="2" t="s">
        <v>2</v>
      </c>
      <c r="B24" s="2" t="s">
        <v>23</v>
      </c>
      <c r="C24" s="2">
        <v>25</v>
      </c>
      <c r="D24" s="2">
        <v>50</v>
      </c>
      <c r="F24" s="11">
        <v>3.9E-2</v>
      </c>
    </row>
    <row r="25" spans="1:6" s="2" customFormat="1" x14ac:dyDescent="0.35">
      <c r="A25" s="2" t="s">
        <v>2</v>
      </c>
      <c r="B25" s="2" t="s">
        <v>24</v>
      </c>
      <c r="C25" s="2">
        <v>25</v>
      </c>
      <c r="D25" s="2">
        <v>30</v>
      </c>
      <c r="F25" s="11">
        <v>4.1000000000000002E-2</v>
      </c>
    </row>
    <row r="26" spans="1:6" s="2" customFormat="1" x14ac:dyDescent="0.35">
      <c r="A26" s="2" t="s">
        <v>2</v>
      </c>
      <c r="B26" s="2" t="s">
        <v>24</v>
      </c>
      <c r="C26" s="2">
        <v>30</v>
      </c>
      <c r="D26" s="2">
        <v>75</v>
      </c>
      <c r="F26" s="11">
        <v>3.3000000000000002E-2</v>
      </c>
    </row>
    <row r="27" spans="1:6" s="2" customFormat="1" x14ac:dyDescent="0.35">
      <c r="A27" s="2" t="s">
        <v>2</v>
      </c>
      <c r="B27" s="2" t="s">
        <v>23</v>
      </c>
      <c r="C27" s="2">
        <v>50</v>
      </c>
      <c r="D27" s="2">
        <v>100</v>
      </c>
      <c r="F27" s="11">
        <v>3.5000000000000003E-2</v>
      </c>
    </row>
    <row r="28" spans="1:6" s="2" customFormat="1" x14ac:dyDescent="0.35">
      <c r="A28" s="2" t="s">
        <v>2</v>
      </c>
      <c r="B28" s="2" t="s">
        <v>24</v>
      </c>
      <c r="C28" s="2">
        <v>75</v>
      </c>
      <c r="D28" s="2">
        <v>125</v>
      </c>
      <c r="F28" s="11">
        <v>2.9000000000000001E-2</v>
      </c>
    </row>
    <row r="29" spans="1:6" s="2" customFormat="1" ht="14" customHeight="1" x14ac:dyDescent="0.35">
      <c r="A29" s="2" t="s">
        <v>1</v>
      </c>
      <c r="B29" s="2" t="s">
        <v>24</v>
      </c>
      <c r="C29" s="2">
        <v>0.1</v>
      </c>
      <c r="D29" s="2">
        <v>10</v>
      </c>
      <c r="F29" s="11">
        <v>3.7999999999999999E-2</v>
      </c>
    </row>
    <row r="30" spans="1:6" s="2" customFormat="1" ht="14" customHeight="1" x14ac:dyDescent="0.35">
      <c r="A30" s="2" t="s">
        <v>1</v>
      </c>
      <c r="B30" s="2" t="s">
        <v>23</v>
      </c>
      <c r="C30" s="2">
        <v>1</v>
      </c>
      <c r="D30" s="2">
        <v>10</v>
      </c>
      <c r="F30" s="11">
        <v>2.1000000000000001E-2</v>
      </c>
    </row>
    <row r="31" spans="1:6" s="2" customFormat="1" x14ac:dyDescent="0.35">
      <c r="A31" s="2" t="s">
        <v>1</v>
      </c>
      <c r="B31" s="2" t="s">
        <v>23</v>
      </c>
      <c r="C31" s="2">
        <v>10</v>
      </c>
      <c r="D31" s="2">
        <v>15</v>
      </c>
      <c r="F31" s="11">
        <v>2.1000000000000001E-2</v>
      </c>
    </row>
    <row r="32" spans="1:6" s="2" customFormat="1" x14ac:dyDescent="0.35">
      <c r="A32" s="2" t="s">
        <v>1</v>
      </c>
      <c r="B32" s="2" t="s">
        <v>24</v>
      </c>
      <c r="C32" s="2">
        <v>10</v>
      </c>
      <c r="D32" s="2">
        <v>15</v>
      </c>
      <c r="F32" s="11">
        <v>3.7999999999999999E-2</v>
      </c>
    </row>
    <row r="33" spans="1:6" s="2" customFormat="1" x14ac:dyDescent="0.35">
      <c r="A33" s="2" t="s">
        <v>1</v>
      </c>
      <c r="B33" s="2" t="s">
        <v>23</v>
      </c>
      <c r="C33" s="2">
        <v>15</v>
      </c>
      <c r="D33" s="2">
        <v>20</v>
      </c>
      <c r="F33" s="11">
        <v>2.1000000000000001E-2</v>
      </c>
    </row>
    <row r="34" spans="1:6" s="2" customFormat="1" x14ac:dyDescent="0.35">
      <c r="A34" s="2" t="s">
        <v>1</v>
      </c>
      <c r="B34" s="2" t="s">
        <v>24</v>
      </c>
      <c r="C34" s="2">
        <v>15</v>
      </c>
      <c r="D34" s="2">
        <v>20</v>
      </c>
      <c r="F34" s="11">
        <v>0.02</v>
      </c>
    </row>
    <row r="35" spans="1:6" s="2" customFormat="1" x14ac:dyDescent="0.35">
      <c r="A35" s="2" t="s">
        <v>1</v>
      </c>
      <c r="B35" s="2" t="s">
        <v>23</v>
      </c>
      <c r="C35" s="2">
        <v>20</v>
      </c>
      <c r="D35" s="2">
        <v>25</v>
      </c>
      <c r="F35" s="11">
        <v>2.1000000000000001E-2</v>
      </c>
    </row>
    <row r="36" spans="1:6" s="2" customFormat="1" x14ac:dyDescent="0.35">
      <c r="A36" s="2" t="s">
        <v>1</v>
      </c>
      <c r="B36" s="2" t="s">
        <v>23</v>
      </c>
      <c r="C36" s="2">
        <v>25</v>
      </c>
      <c r="D36" s="2">
        <v>50</v>
      </c>
      <c r="F36" s="11">
        <v>2.1000000000000001E-2</v>
      </c>
    </row>
    <row r="37" spans="1:6" s="2" customFormat="1" x14ac:dyDescent="0.35">
      <c r="A37" s="2" t="s">
        <v>1</v>
      </c>
      <c r="B37" s="2" t="s">
        <v>23</v>
      </c>
      <c r="C37" s="2">
        <v>50</v>
      </c>
      <c r="D37" s="2">
        <v>100</v>
      </c>
      <c r="F37" s="11">
        <v>2.1000000000000001E-2</v>
      </c>
    </row>
    <row r="38" spans="1:6" s="2" customFormat="1" x14ac:dyDescent="0.35">
      <c r="A38" s="2" t="s">
        <v>1</v>
      </c>
      <c r="B38" s="2" t="s">
        <v>24</v>
      </c>
      <c r="C38" s="2">
        <v>20</v>
      </c>
      <c r="D38" s="2">
        <v>25</v>
      </c>
      <c r="F38" s="11">
        <v>0.02</v>
      </c>
    </row>
    <row r="39" spans="1:6" s="2" customFormat="1" x14ac:dyDescent="0.35">
      <c r="A39" s="2" t="s">
        <v>1</v>
      </c>
      <c r="B39" s="2" t="s">
        <v>24</v>
      </c>
      <c r="C39" s="2">
        <v>25</v>
      </c>
      <c r="D39" s="2">
        <v>50</v>
      </c>
      <c r="F39" s="11">
        <v>0.02</v>
      </c>
    </row>
    <row r="40" spans="1:6" s="2" customFormat="1" x14ac:dyDescent="0.35">
      <c r="A40" s="2" t="s">
        <v>1</v>
      </c>
      <c r="B40" s="2" t="s">
        <v>24</v>
      </c>
      <c r="C40" s="2">
        <v>50</v>
      </c>
      <c r="D40" s="2">
        <v>100</v>
      </c>
      <c r="F40" s="11">
        <v>0.02</v>
      </c>
    </row>
    <row r="41" spans="1:6" s="2" customFormat="1" x14ac:dyDescent="0.35">
      <c r="A41" s="2" t="s">
        <v>1</v>
      </c>
      <c r="B41" s="2" t="s">
        <v>25</v>
      </c>
      <c r="C41" s="2">
        <v>25</v>
      </c>
      <c r="D41" s="2">
        <v>50</v>
      </c>
      <c r="E41" s="2">
        <v>50</v>
      </c>
    </row>
    <row r="42" spans="1:6" s="2" customFormat="1" x14ac:dyDescent="0.35">
      <c r="A42" s="2" t="s">
        <v>1</v>
      </c>
      <c r="B42" s="2" t="s">
        <v>25</v>
      </c>
      <c r="C42" s="2">
        <v>50</v>
      </c>
      <c r="D42" s="2">
        <v>100</v>
      </c>
      <c r="E42" s="2">
        <v>50</v>
      </c>
    </row>
  </sheetData>
  <sortState ref="A4:F38">
    <sortCondition ref="A4:A38"/>
    <sortCondition ref="C4:C38"/>
    <sortCondition ref="B4:B38"/>
  </sortState>
  <mergeCells count="1">
    <mergeCell ref="C1:D1"/>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Lookup!$D$2:$D$4</xm:f>
          </x14:formula1>
          <xm:sqref>B3:B13 B14:B42</xm:sqref>
        </x14:dataValidation>
        <x14:dataValidation type="list" allowBlank="1" showInputMessage="1" showErrorMessage="1">
          <x14:formula1>
            <xm:f>Lookup!$A$2:$A$10</xm:f>
          </x14:formula1>
          <xm:sqref>A3:A13 A14:A42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workbookViewId="0"/>
  </sheetViews>
  <sheetFormatPr defaultRowHeight="14.5" x14ac:dyDescent="0.35"/>
  <cols>
    <col min="1" max="1" width="14" customWidth="1"/>
    <col min="2" max="2" width="18.90625" customWidth="1"/>
    <col min="3" max="3" width="7.36328125" customWidth="1"/>
    <col min="4" max="4" width="6.36328125" customWidth="1"/>
    <col min="5" max="5" width="5.6328125" customWidth="1"/>
    <col min="6" max="6" width="9.26953125" bestFit="1" customWidth="1"/>
  </cols>
  <sheetData>
    <row r="1" spans="1:6" s="4" customFormat="1" x14ac:dyDescent="0.35">
      <c r="C1" s="17" t="s">
        <v>17</v>
      </c>
      <c r="D1" s="17"/>
    </row>
    <row r="2" spans="1:6" s="4" customFormat="1" x14ac:dyDescent="0.35">
      <c r="A2" s="4" t="s">
        <v>14</v>
      </c>
      <c r="B2" s="4" t="s">
        <v>22</v>
      </c>
      <c r="C2" s="6" t="s">
        <v>15</v>
      </c>
      <c r="D2" s="6" t="s">
        <v>16</v>
      </c>
      <c r="E2" s="8" t="s">
        <v>19</v>
      </c>
      <c r="F2" s="8" t="s">
        <v>21</v>
      </c>
    </row>
    <row r="3" spans="1:6" s="2" customFormat="1" ht="13.5" customHeight="1" x14ac:dyDescent="0.35">
      <c r="A3" s="2" t="s">
        <v>0</v>
      </c>
      <c r="B3" s="2" t="s">
        <v>23</v>
      </c>
      <c r="C3" s="2">
        <v>5</v>
      </c>
      <c r="D3" s="2">
        <v>15</v>
      </c>
      <c r="F3" s="12">
        <v>0.28999999999999998</v>
      </c>
    </row>
    <row r="4" spans="1:6" s="2" customFormat="1" ht="13.5" customHeight="1" x14ac:dyDescent="0.35">
      <c r="A4" s="2" t="s">
        <v>0</v>
      </c>
      <c r="B4" s="2" t="s">
        <v>24</v>
      </c>
      <c r="C4" s="2">
        <v>5</v>
      </c>
      <c r="D4" s="2">
        <v>10</v>
      </c>
      <c r="F4" s="11">
        <v>0.32</v>
      </c>
    </row>
    <row r="5" spans="1:6" s="2" customFormat="1" x14ac:dyDescent="0.35">
      <c r="A5" s="2" t="s">
        <v>0</v>
      </c>
      <c r="B5" s="2" t="s">
        <v>25</v>
      </c>
      <c r="C5" s="2">
        <v>5</v>
      </c>
      <c r="D5" s="2">
        <v>15</v>
      </c>
      <c r="E5" s="2">
        <v>80</v>
      </c>
    </row>
    <row r="6" spans="1:6" s="2" customFormat="1" x14ac:dyDescent="0.35">
      <c r="A6" s="2" t="s">
        <v>0</v>
      </c>
      <c r="B6" s="2" t="s">
        <v>24</v>
      </c>
      <c r="C6" s="2">
        <v>11</v>
      </c>
      <c r="D6" s="2">
        <v>15</v>
      </c>
      <c r="F6" s="11">
        <v>0.28000000000000003</v>
      </c>
    </row>
    <row r="7" spans="1:6" s="2" customFormat="1" x14ac:dyDescent="0.35">
      <c r="A7" s="2" t="s">
        <v>0</v>
      </c>
      <c r="B7" s="2" t="s">
        <v>23</v>
      </c>
      <c r="C7" s="2">
        <v>16</v>
      </c>
      <c r="D7" s="2">
        <v>20</v>
      </c>
      <c r="F7" s="12">
        <v>0.28999999999999998</v>
      </c>
    </row>
    <row r="8" spans="1:6" s="2" customFormat="1" x14ac:dyDescent="0.35">
      <c r="A8" s="2" t="s">
        <v>0</v>
      </c>
      <c r="B8" s="2" t="s">
        <v>24</v>
      </c>
      <c r="C8" s="2">
        <v>16</v>
      </c>
      <c r="D8" s="2">
        <v>20</v>
      </c>
      <c r="F8" s="11">
        <v>0.28000000000000003</v>
      </c>
    </row>
    <row r="9" spans="1:6" s="2" customFormat="1" x14ac:dyDescent="0.35">
      <c r="A9" s="2" t="s">
        <v>0</v>
      </c>
      <c r="B9" s="2" t="s">
        <v>25</v>
      </c>
      <c r="C9" s="2">
        <v>16</v>
      </c>
      <c r="D9" s="2">
        <v>20</v>
      </c>
      <c r="E9" s="2">
        <v>20</v>
      </c>
    </row>
    <row r="10" spans="1:6" s="2" customFormat="1" x14ac:dyDescent="0.35">
      <c r="A10" s="2" t="s">
        <v>2</v>
      </c>
      <c r="B10" s="2" t="s">
        <v>23</v>
      </c>
      <c r="C10" s="2">
        <v>10</v>
      </c>
      <c r="D10" s="2">
        <v>15</v>
      </c>
      <c r="F10" s="11">
        <v>3.9E-2</v>
      </c>
    </row>
    <row r="11" spans="1:6" s="2" customFormat="1" x14ac:dyDescent="0.35">
      <c r="A11" s="2" t="s">
        <v>2</v>
      </c>
      <c r="B11" s="2" t="s">
        <v>24</v>
      </c>
      <c r="C11" s="2">
        <v>10</v>
      </c>
      <c r="D11" s="2">
        <v>15</v>
      </c>
      <c r="F11" s="11">
        <v>4.1000000000000002E-2</v>
      </c>
    </row>
    <row r="12" spans="1:6" s="2" customFormat="1" x14ac:dyDescent="0.35">
      <c r="A12" s="2" t="s">
        <v>2</v>
      </c>
      <c r="B12" s="2" t="s">
        <v>25</v>
      </c>
      <c r="C12" s="2">
        <v>10</v>
      </c>
      <c r="D12" s="2">
        <v>15</v>
      </c>
      <c r="E12" s="2">
        <v>80</v>
      </c>
    </row>
    <row r="13" spans="1:6" s="2" customFormat="1" x14ac:dyDescent="0.35">
      <c r="A13" s="2" t="s">
        <v>2</v>
      </c>
      <c r="B13" s="2" t="s">
        <v>23</v>
      </c>
      <c r="C13" s="2">
        <v>15</v>
      </c>
      <c r="D13" s="2">
        <v>20</v>
      </c>
      <c r="F13" s="11">
        <v>3.9E-2</v>
      </c>
    </row>
    <row r="14" spans="1:6" s="2" customFormat="1" x14ac:dyDescent="0.35">
      <c r="A14" s="2" t="s">
        <v>2</v>
      </c>
      <c r="B14" s="2" t="s">
        <v>24</v>
      </c>
      <c r="C14" s="2">
        <v>15</v>
      </c>
      <c r="D14" s="2">
        <v>20</v>
      </c>
      <c r="F14" s="11">
        <v>4.1000000000000002E-2</v>
      </c>
    </row>
    <row r="15" spans="1:6" s="2" customFormat="1" x14ac:dyDescent="0.35">
      <c r="A15" s="2" t="s">
        <v>2</v>
      </c>
      <c r="B15" s="2" t="s">
        <v>25</v>
      </c>
      <c r="C15" s="2">
        <v>15</v>
      </c>
      <c r="D15" s="2">
        <v>20</v>
      </c>
      <c r="E15" s="2">
        <v>20</v>
      </c>
    </row>
    <row r="16" spans="1:6" s="2" customFormat="1" x14ac:dyDescent="0.35">
      <c r="A16" s="2" t="s">
        <v>1</v>
      </c>
      <c r="B16" s="2" t="s">
        <v>23</v>
      </c>
      <c r="C16" s="2">
        <v>25</v>
      </c>
      <c r="D16" s="2">
        <v>50</v>
      </c>
      <c r="F16" s="11">
        <v>2.1000000000000001E-2</v>
      </c>
    </row>
    <row r="17" spans="1:6" s="2" customFormat="1" x14ac:dyDescent="0.35">
      <c r="A17" s="2" t="s">
        <v>1</v>
      </c>
      <c r="B17" s="2" t="s">
        <v>24</v>
      </c>
      <c r="C17" s="2">
        <v>25</v>
      </c>
      <c r="D17" s="2">
        <v>50</v>
      </c>
      <c r="F17" s="11">
        <v>0.02</v>
      </c>
    </row>
    <row r="18" spans="1:6" s="2" customFormat="1" x14ac:dyDescent="0.35">
      <c r="A18" s="2" t="s">
        <v>1</v>
      </c>
      <c r="B18" s="2" t="s">
        <v>25</v>
      </c>
      <c r="C18" s="2">
        <v>25</v>
      </c>
      <c r="D18" s="2">
        <v>50</v>
      </c>
      <c r="E18" s="2">
        <v>50</v>
      </c>
    </row>
    <row r="19" spans="1:6" s="2" customFormat="1" x14ac:dyDescent="0.35">
      <c r="A19" s="2" t="s">
        <v>1</v>
      </c>
      <c r="B19" s="2" t="s">
        <v>23</v>
      </c>
      <c r="C19" s="2">
        <v>50</v>
      </c>
      <c r="D19" s="2">
        <v>100</v>
      </c>
      <c r="F19" s="11">
        <v>2.1000000000000001E-2</v>
      </c>
    </row>
    <row r="20" spans="1:6" s="2" customFormat="1" x14ac:dyDescent="0.35">
      <c r="A20" s="2" t="s">
        <v>1</v>
      </c>
      <c r="B20" s="2" t="s">
        <v>24</v>
      </c>
      <c r="C20" s="2">
        <v>50</v>
      </c>
      <c r="D20" s="2">
        <v>100</v>
      </c>
      <c r="F20" s="11">
        <v>0.02</v>
      </c>
    </row>
    <row r="21" spans="1:6" s="2" customFormat="1" x14ac:dyDescent="0.35">
      <c r="A21" s="2" t="s">
        <v>1</v>
      </c>
      <c r="B21" s="2" t="s">
        <v>25</v>
      </c>
      <c r="C21" s="2">
        <v>50</v>
      </c>
      <c r="D21" s="2">
        <v>100</v>
      </c>
      <c r="E21" s="2">
        <v>50</v>
      </c>
    </row>
  </sheetData>
  <sortState ref="A4:F40">
    <sortCondition ref="A4:A40"/>
    <sortCondition ref="C4:C40"/>
    <sortCondition ref="B4:B40"/>
  </sortState>
  <mergeCells count="1">
    <mergeCell ref="C1:D1"/>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Lookup!$A$2:$A$10</xm:f>
          </x14:formula1>
          <xm:sqref>A3:A9 A10:A21</xm:sqref>
        </x14:dataValidation>
        <x14:dataValidation type="list" allowBlank="1" showInputMessage="1" showErrorMessage="1">
          <x14:formula1>
            <xm:f>Lookup!$D$2:$D$4</xm:f>
          </x14:formula1>
          <xm:sqref>B3:B9 B10:B21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topLeftCell="B1" workbookViewId="0">
      <selection activeCell="B1" sqref="B1"/>
    </sheetView>
  </sheetViews>
  <sheetFormatPr defaultRowHeight="14.5" x14ac:dyDescent="0.35"/>
  <cols>
    <col min="1" max="1" width="14" customWidth="1"/>
    <col min="2" max="2" width="18.90625" customWidth="1"/>
    <col min="3" max="3" width="7.36328125" customWidth="1"/>
    <col min="4" max="4" width="6.36328125" customWidth="1"/>
    <col min="5" max="5" width="7.90625" bestFit="1" customWidth="1"/>
    <col min="6" max="6" width="5.6328125" customWidth="1"/>
    <col min="7" max="7" width="9.26953125" bestFit="1" customWidth="1"/>
    <col min="8" max="8" width="9.54296875" bestFit="1" customWidth="1"/>
  </cols>
  <sheetData>
    <row r="1" spans="1:8" s="4" customFormat="1" x14ac:dyDescent="0.35">
      <c r="C1" s="17" t="s">
        <v>17</v>
      </c>
      <c r="D1" s="17"/>
      <c r="E1" s="6"/>
    </row>
    <row r="2" spans="1:8" s="4" customFormat="1" x14ac:dyDescent="0.35">
      <c r="A2" s="4" t="s">
        <v>14</v>
      </c>
      <c r="B2" s="4" t="s">
        <v>22</v>
      </c>
      <c r="C2" s="6" t="s">
        <v>15</v>
      </c>
      <c r="D2" s="6" t="s">
        <v>16</v>
      </c>
      <c r="E2" s="6" t="s">
        <v>26</v>
      </c>
      <c r="F2" s="8" t="s">
        <v>19</v>
      </c>
      <c r="G2" s="8" t="s">
        <v>21</v>
      </c>
      <c r="H2" s="4" t="s">
        <v>27</v>
      </c>
    </row>
    <row r="3" spans="1:8" ht="13.5" customHeight="1" x14ac:dyDescent="0.35">
      <c r="A3" s="2" t="s">
        <v>0</v>
      </c>
      <c r="B3" s="2" t="s">
        <v>23</v>
      </c>
      <c r="C3" s="2">
        <v>5</v>
      </c>
      <c r="D3" s="2">
        <v>15</v>
      </c>
      <c r="E3">
        <f>MEDIAN(C3,D3)</f>
        <v>10</v>
      </c>
      <c r="F3" s="2">
        <v>80</v>
      </c>
      <c r="G3" s="12">
        <v>0.28999999999999998</v>
      </c>
      <c r="H3" s="9">
        <f>E3*(F3/100)*G3</f>
        <v>2.3199999999999998</v>
      </c>
    </row>
    <row r="4" spans="1:8" ht="13.5" customHeight="1" x14ac:dyDescent="0.35">
      <c r="A4" s="2" t="s">
        <v>0</v>
      </c>
      <c r="B4" s="2" t="s">
        <v>24</v>
      </c>
      <c r="C4" s="2">
        <v>5</v>
      </c>
      <c r="D4" s="2">
        <v>10</v>
      </c>
      <c r="E4">
        <f t="shared" ref="E4:E11" si="0">MEDIAN(C4,D4)</f>
        <v>7.5</v>
      </c>
      <c r="F4" s="2">
        <v>40</v>
      </c>
      <c r="G4" s="11">
        <v>0.32</v>
      </c>
      <c r="H4" s="9">
        <f t="shared" ref="H4:H11" si="1">E4*(F4/100)*G4</f>
        <v>0.96</v>
      </c>
    </row>
    <row r="5" spans="1:8" s="2" customFormat="1" x14ac:dyDescent="0.35">
      <c r="A5" s="2" t="s">
        <v>0</v>
      </c>
      <c r="B5" s="2" t="s">
        <v>24</v>
      </c>
      <c r="C5" s="2">
        <v>11</v>
      </c>
      <c r="D5" s="2">
        <v>15</v>
      </c>
      <c r="E5">
        <f t="shared" si="0"/>
        <v>13</v>
      </c>
      <c r="F5" s="2">
        <v>40</v>
      </c>
      <c r="G5" s="11">
        <v>0.28000000000000003</v>
      </c>
      <c r="H5" s="9">
        <f t="shared" si="1"/>
        <v>1.4560000000000002</v>
      </c>
    </row>
    <row r="6" spans="1:8" x14ac:dyDescent="0.35">
      <c r="A6" s="2" t="s">
        <v>0</v>
      </c>
      <c r="B6" s="2" t="s">
        <v>23</v>
      </c>
      <c r="C6" s="2">
        <v>16</v>
      </c>
      <c r="D6" s="2">
        <v>20</v>
      </c>
      <c r="E6">
        <f t="shared" si="0"/>
        <v>18</v>
      </c>
      <c r="F6" s="2">
        <v>20</v>
      </c>
      <c r="G6" s="12">
        <v>0.28999999999999998</v>
      </c>
      <c r="H6" s="9">
        <f t="shared" si="1"/>
        <v>1.044</v>
      </c>
    </row>
    <row r="7" spans="1:8" x14ac:dyDescent="0.35">
      <c r="A7" s="2" t="s">
        <v>0</v>
      </c>
      <c r="B7" s="2" t="s">
        <v>24</v>
      </c>
      <c r="C7" s="2">
        <v>16</v>
      </c>
      <c r="D7" s="2">
        <v>20</v>
      </c>
      <c r="E7">
        <f t="shared" si="0"/>
        <v>18</v>
      </c>
      <c r="F7" s="2">
        <v>20</v>
      </c>
      <c r="G7" s="11">
        <v>0.28000000000000003</v>
      </c>
      <c r="H7" s="9">
        <f t="shared" si="1"/>
        <v>1.0080000000000002</v>
      </c>
    </row>
    <row r="8" spans="1:8" x14ac:dyDescent="0.35">
      <c r="A8" s="2" t="s">
        <v>2</v>
      </c>
      <c r="B8" s="2" t="s">
        <v>23</v>
      </c>
      <c r="C8" s="2">
        <v>10</v>
      </c>
      <c r="D8" s="2">
        <v>15</v>
      </c>
      <c r="E8">
        <f t="shared" si="0"/>
        <v>12.5</v>
      </c>
      <c r="F8" s="2">
        <v>80</v>
      </c>
      <c r="G8" s="11">
        <v>3.9E-2</v>
      </c>
      <c r="H8" s="9">
        <f t="shared" si="1"/>
        <v>0.39</v>
      </c>
    </row>
    <row r="9" spans="1:8" x14ac:dyDescent="0.35">
      <c r="A9" s="2" t="s">
        <v>2</v>
      </c>
      <c r="B9" s="2" t="s">
        <v>24</v>
      </c>
      <c r="C9" s="2">
        <v>10</v>
      </c>
      <c r="D9" s="2">
        <v>15</v>
      </c>
      <c r="E9">
        <f t="shared" si="0"/>
        <v>12.5</v>
      </c>
      <c r="F9" s="2">
        <v>80</v>
      </c>
      <c r="G9" s="11">
        <v>4.1000000000000002E-2</v>
      </c>
      <c r="H9" s="9">
        <f t="shared" si="1"/>
        <v>0.41000000000000003</v>
      </c>
    </row>
    <row r="10" spans="1:8" x14ac:dyDescent="0.35">
      <c r="A10" s="2" t="s">
        <v>2</v>
      </c>
      <c r="B10" s="2" t="s">
        <v>23</v>
      </c>
      <c r="C10" s="2">
        <v>15</v>
      </c>
      <c r="D10" s="2">
        <v>20</v>
      </c>
      <c r="E10">
        <f t="shared" si="0"/>
        <v>17.5</v>
      </c>
      <c r="F10" s="2">
        <v>20</v>
      </c>
      <c r="G10" s="11">
        <v>3.9E-2</v>
      </c>
      <c r="H10" s="9">
        <f t="shared" si="1"/>
        <v>0.13650000000000001</v>
      </c>
    </row>
    <row r="11" spans="1:8" x14ac:dyDescent="0.35">
      <c r="A11" s="2" t="s">
        <v>2</v>
      </c>
      <c r="B11" s="2" t="s">
        <v>24</v>
      </c>
      <c r="C11" s="2">
        <v>15</v>
      </c>
      <c r="D11" s="2">
        <v>20</v>
      </c>
      <c r="E11">
        <f t="shared" si="0"/>
        <v>17.5</v>
      </c>
      <c r="F11" s="2">
        <v>20</v>
      </c>
      <c r="G11" s="11">
        <v>4.1000000000000002E-2</v>
      </c>
      <c r="H11" s="9">
        <f t="shared" si="1"/>
        <v>0.14350000000000002</v>
      </c>
    </row>
    <row r="12" spans="1:8" x14ac:dyDescent="0.35">
      <c r="A12" s="2" t="s">
        <v>1</v>
      </c>
      <c r="B12" s="2" t="s">
        <v>23</v>
      </c>
      <c r="C12" s="2">
        <v>25</v>
      </c>
      <c r="D12" s="2">
        <v>50</v>
      </c>
      <c r="E12">
        <f>MEDIAN(C12,D12)</f>
        <v>37.5</v>
      </c>
      <c r="F12" s="2">
        <v>50</v>
      </c>
      <c r="G12" s="11">
        <v>2.1000000000000001E-2</v>
      </c>
      <c r="H12" s="9">
        <f>E12*(F12/100)*G12</f>
        <v>0.39375000000000004</v>
      </c>
    </row>
    <row r="13" spans="1:8" x14ac:dyDescent="0.35">
      <c r="A13" s="2" t="s">
        <v>1</v>
      </c>
      <c r="B13" s="2" t="s">
        <v>24</v>
      </c>
      <c r="C13" s="2">
        <v>25</v>
      </c>
      <c r="D13" s="2">
        <v>50</v>
      </c>
      <c r="E13">
        <f>MEDIAN(C13,D13)</f>
        <v>37.5</v>
      </c>
      <c r="F13" s="2">
        <v>50</v>
      </c>
      <c r="G13" s="11">
        <v>0.02</v>
      </c>
      <c r="H13" s="9">
        <f>E13*(F13/100)*G13</f>
        <v>0.375</v>
      </c>
    </row>
    <row r="14" spans="1:8" x14ac:dyDescent="0.35">
      <c r="A14" s="2" t="s">
        <v>1</v>
      </c>
      <c r="B14" s="2" t="s">
        <v>23</v>
      </c>
      <c r="C14" s="2">
        <v>50</v>
      </c>
      <c r="D14" s="2">
        <v>100</v>
      </c>
      <c r="E14">
        <f>MEDIAN(C14,D14)</f>
        <v>75</v>
      </c>
      <c r="F14" s="2">
        <v>50</v>
      </c>
      <c r="G14" s="11">
        <v>2.1000000000000001E-2</v>
      </c>
      <c r="H14" s="9">
        <f>E14*(F14/100)*G14</f>
        <v>0.78750000000000009</v>
      </c>
    </row>
    <row r="15" spans="1:8" x14ac:dyDescent="0.35">
      <c r="A15" s="2" t="s">
        <v>1</v>
      </c>
      <c r="B15" s="2" t="s">
        <v>24</v>
      </c>
      <c r="C15" s="2">
        <v>50</v>
      </c>
      <c r="D15" s="2">
        <v>100</v>
      </c>
      <c r="E15">
        <f>MEDIAN(C15,D15)</f>
        <v>75</v>
      </c>
      <c r="F15" s="2">
        <v>50</v>
      </c>
      <c r="G15" s="11">
        <v>0.02</v>
      </c>
      <c r="H15" s="9">
        <f>E15*(F15/100)*G15</f>
        <v>0.75</v>
      </c>
    </row>
  </sheetData>
  <sortState ref="A3:F23">
    <sortCondition ref="A3:A23"/>
    <sortCondition ref="B3:B23"/>
    <sortCondition ref="C3:C23"/>
  </sortState>
  <mergeCells count="1">
    <mergeCell ref="C1:D1"/>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Lookup!$D$2:$D$4</xm:f>
          </x14:formula1>
          <xm:sqref>B3:B7 B8:B15</xm:sqref>
        </x14:dataValidation>
        <x14:dataValidation type="list" allowBlank="1" showInputMessage="1" showErrorMessage="1">
          <x14:formula1>
            <xm:f>Lookup!$A$2:$A$10</xm:f>
          </x14:formula1>
          <xm:sqref>A3:A7 A8:A15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workbookViewId="0">
      <pane ySplit="2" topLeftCell="A3" activePane="bottomLeft" state="frozen"/>
      <selection pane="bottomLeft"/>
    </sheetView>
  </sheetViews>
  <sheetFormatPr defaultRowHeight="14.5" x14ac:dyDescent="0.35"/>
  <cols>
    <col min="1" max="1" width="9.54296875" bestFit="1" customWidth="1"/>
    <col min="2" max="2" width="17.7265625" bestFit="1" customWidth="1"/>
    <col min="3" max="3" width="5.1796875" bestFit="1" customWidth="1"/>
    <col min="4" max="4" width="3.81640625" bestFit="1" customWidth="1"/>
    <col min="5" max="5" width="7.1796875" bestFit="1" customWidth="1"/>
    <col min="6" max="6" width="2.81640625" bestFit="1" customWidth="1"/>
    <col min="7" max="7" width="9.26953125" bestFit="1" customWidth="1"/>
    <col min="8" max="8" width="9.54296875" bestFit="1" customWidth="1"/>
    <col min="9" max="9" width="10.08984375" bestFit="1" customWidth="1"/>
  </cols>
  <sheetData>
    <row r="1" spans="1:9" s="4" customFormat="1" x14ac:dyDescent="0.35">
      <c r="C1" s="17" t="s">
        <v>17</v>
      </c>
      <c r="D1" s="17"/>
      <c r="E1" s="6"/>
      <c r="I1" s="4" t="s">
        <v>29</v>
      </c>
    </row>
    <row r="2" spans="1:9" s="4" customFormat="1" x14ac:dyDescent="0.35">
      <c r="A2" s="4" t="s">
        <v>14</v>
      </c>
      <c r="B2" s="4" t="s">
        <v>22</v>
      </c>
      <c r="C2" s="6" t="s">
        <v>15</v>
      </c>
      <c r="D2" s="6" t="s">
        <v>16</v>
      </c>
      <c r="E2" s="6" t="s">
        <v>26</v>
      </c>
      <c r="F2" s="8" t="s">
        <v>19</v>
      </c>
      <c r="G2" s="8" t="s">
        <v>21</v>
      </c>
      <c r="H2" s="4" t="s">
        <v>27</v>
      </c>
      <c r="I2" s="4" t="s">
        <v>28</v>
      </c>
    </row>
    <row r="3" spans="1:9" ht="13.5" customHeight="1" x14ac:dyDescent="0.35">
      <c r="A3" s="2" t="s">
        <v>0</v>
      </c>
      <c r="B3" s="2" t="s">
        <v>23</v>
      </c>
      <c r="C3" s="2">
        <v>5</v>
      </c>
      <c r="D3" s="2">
        <v>15</v>
      </c>
      <c r="E3">
        <f>MEDIAN(C3,D3)</f>
        <v>10</v>
      </c>
      <c r="F3" s="2">
        <v>80</v>
      </c>
      <c r="G3" s="12">
        <v>0.28999999999999998</v>
      </c>
      <c r="H3" s="9">
        <f>E3*(F3/100)*G3</f>
        <v>2.3199999999999998</v>
      </c>
    </row>
    <row r="4" spans="1:9" ht="13.5" customHeight="1" thickBot="1" x14ac:dyDescent="0.4">
      <c r="A4" s="2" t="s">
        <v>0</v>
      </c>
      <c r="B4" s="2" t="s">
        <v>23</v>
      </c>
      <c r="C4" s="2">
        <v>16</v>
      </c>
      <c r="D4" s="2">
        <v>20</v>
      </c>
      <c r="E4">
        <f t="shared" ref="E4" si="0">MEDIAN(C4,D4)</f>
        <v>18</v>
      </c>
      <c r="F4" s="2">
        <v>20</v>
      </c>
      <c r="G4" s="12">
        <v>0.28999999999999998</v>
      </c>
      <c r="H4" s="9">
        <f t="shared" ref="H4" si="1">E4*(F4/100)*G4</f>
        <v>1.044</v>
      </c>
    </row>
    <row r="5" spans="1:9" ht="13.5" customHeight="1" x14ac:dyDescent="0.35">
      <c r="G5" s="9"/>
      <c r="H5" s="13">
        <f>SUM(H3:H4)</f>
        <v>3.3639999999999999</v>
      </c>
      <c r="I5" s="15">
        <f>H5*365.25</f>
        <v>1228.701</v>
      </c>
    </row>
    <row r="7" spans="1:9" x14ac:dyDescent="0.35">
      <c r="A7" s="2" t="s">
        <v>2</v>
      </c>
      <c r="B7" s="2" t="s">
        <v>23</v>
      </c>
      <c r="C7" s="2">
        <v>10</v>
      </c>
      <c r="D7" s="2">
        <v>15</v>
      </c>
      <c r="E7">
        <f t="shared" ref="E7:E8" si="2">MEDIAN(C7,D7)</f>
        <v>12.5</v>
      </c>
      <c r="F7" s="2">
        <v>80</v>
      </c>
      <c r="G7" s="11">
        <v>3.9E-2</v>
      </c>
      <c r="H7" s="9">
        <f t="shared" ref="H7:H8" si="3">E7*(F7/100)*G7</f>
        <v>0.39</v>
      </c>
    </row>
    <row r="8" spans="1:9" ht="15" thickBot="1" x14ac:dyDescent="0.4">
      <c r="A8" s="2" t="s">
        <v>2</v>
      </c>
      <c r="B8" s="2" t="s">
        <v>23</v>
      </c>
      <c r="C8" s="2">
        <v>15</v>
      </c>
      <c r="D8" s="2">
        <v>20</v>
      </c>
      <c r="E8">
        <f t="shared" si="2"/>
        <v>17.5</v>
      </c>
      <c r="F8" s="2">
        <v>20</v>
      </c>
      <c r="G8" s="11">
        <v>3.9E-2</v>
      </c>
      <c r="H8" s="9">
        <f t="shared" si="3"/>
        <v>0.13650000000000001</v>
      </c>
    </row>
    <row r="9" spans="1:9" x14ac:dyDescent="0.35">
      <c r="G9" s="10"/>
      <c r="H9" s="13">
        <f>SUM(H7:H8)</f>
        <v>0.52649999999999997</v>
      </c>
      <c r="I9" s="15">
        <f>H9*365.25</f>
        <v>192.304125</v>
      </c>
    </row>
    <row r="10" spans="1:9" x14ac:dyDescent="0.35">
      <c r="G10" s="10"/>
      <c r="H10" s="14"/>
      <c r="I10" s="15"/>
    </row>
    <row r="11" spans="1:9" x14ac:dyDescent="0.35">
      <c r="A11" s="2" t="s">
        <v>1</v>
      </c>
      <c r="B11" s="2" t="s">
        <v>23</v>
      </c>
      <c r="C11" s="2">
        <v>25</v>
      </c>
      <c r="D11" s="2">
        <v>50</v>
      </c>
      <c r="E11">
        <f t="shared" ref="E11:E12" si="4">MEDIAN(C11,D11)</f>
        <v>37.5</v>
      </c>
      <c r="F11" s="2">
        <v>50</v>
      </c>
      <c r="G11" s="11">
        <v>2.1000000000000001E-2</v>
      </c>
      <c r="H11" s="9">
        <f>E11*(F11/100)*G11</f>
        <v>0.39375000000000004</v>
      </c>
    </row>
    <row r="12" spans="1:9" ht="15" thickBot="1" x14ac:dyDescent="0.4">
      <c r="A12" s="2" t="s">
        <v>1</v>
      </c>
      <c r="B12" s="2" t="s">
        <v>23</v>
      </c>
      <c r="C12" s="2">
        <v>50</v>
      </c>
      <c r="D12" s="2">
        <v>100</v>
      </c>
      <c r="E12">
        <f t="shared" si="4"/>
        <v>75</v>
      </c>
      <c r="F12" s="2">
        <v>50</v>
      </c>
      <c r="G12" s="11">
        <v>2.1000000000000001E-2</v>
      </c>
      <c r="H12" s="9">
        <f>E12*(F12/100)*G12</f>
        <v>0.78750000000000009</v>
      </c>
    </row>
    <row r="13" spans="1:9" ht="15" thickBot="1" x14ac:dyDescent="0.4">
      <c r="G13" s="10"/>
      <c r="H13" s="13">
        <f>SUM(H11:H12)</f>
        <v>1.1812500000000001</v>
      </c>
      <c r="I13" s="15">
        <f>H13*365.25</f>
        <v>431.45156250000002</v>
      </c>
    </row>
    <row r="14" spans="1:9" x14ac:dyDescent="0.35">
      <c r="G14" s="10"/>
      <c r="H14" s="14">
        <f>H5+H9+H13</f>
        <v>5.0717499999999998</v>
      </c>
      <c r="I14" s="16">
        <f>I5+I13+I9</f>
        <v>1852.4566875</v>
      </c>
    </row>
    <row r="16" spans="1:9" x14ac:dyDescent="0.35">
      <c r="G16" s="10"/>
      <c r="H16" s="9"/>
    </row>
    <row r="17" spans="1:9" x14ac:dyDescent="0.35">
      <c r="A17" s="2" t="s">
        <v>0</v>
      </c>
      <c r="B17" s="2" t="s">
        <v>24</v>
      </c>
      <c r="C17" s="2">
        <v>5</v>
      </c>
      <c r="D17" s="2">
        <v>10</v>
      </c>
      <c r="E17">
        <f t="shared" ref="E17:E19" si="5">MEDIAN(C17,D17)</f>
        <v>7.5</v>
      </c>
      <c r="F17" s="2">
        <v>40</v>
      </c>
      <c r="G17" s="11">
        <v>0.32</v>
      </c>
      <c r="H17" s="9">
        <f t="shared" ref="H17:H19" si="6">E17*(F17/100)*G17</f>
        <v>0.96</v>
      </c>
    </row>
    <row r="18" spans="1:9" s="2" customFormat="1" x14ac:dyDescent="0.35">
      <c r="A18" s="2" t="s">
        <v>0</v>
      </c>
      <c r="B18" s="2" t="s">
        <v>24</v>
      </c>
      <c r="C18" s="2">
        <v>11</v>
      </c>
      <c r="D18" s="2">
        <v>15</v>
      </c>
      <c r="E18">
        <f t="shared" si="5"/>
        <v>13</v>
      </c>
      <c r="F18" s="2">
        <v>40</v>
      </c>
      <c r="G18" s="11">
        <v>0.28000000000000003</v>
      </c>
      <c r="H18" s="9">
        <f t="shared" si="6"/>
        <v>1.4560000000000002</v>
      </c>
    </row>
    <row r="19" spans="1:9" ht="15" thickBot="1" x14ac:dyDescent="0.4">
      <c r="A19" s="2" t="s">
        <v>0</v>
      </c>
      <c r="B19" s="2" t="s">
        <v>24</v>
      </c>
      <c r="C19" s="2">
        <v>16</v>
      </c>
      <c r="D19" s="2">
        <v>20</v>
      </c>
      <c r="E19">
        <f t="shared" si="5"/>
        <v>18</v>
      </c>
      <c r="F19" s="2">
        <v>20</v>
      </c>
      <c r="G19" s="11">
        <v>0.28000000000000003</v>
      </c>
      <c r="H19" s="9">
        <f t="shared" si="6"/>
        <v>1.0080000000000002</v>
      </c>
    </row>
    <row r="20" spans="1:9" x14ac:dyDescent="0.35">
      <c r="F20" s="2"/>
      <c r="G20" s="10"/>
      <c r="H20" s="13">
        <f>SUM(H17:H19)</f>
        <v>3.4240000000000004</v>
      </c>
      <c r="I20" s="15">
        <f>H20*365.25</f>
        <v>1250.6160000000002</v>
      </c>
    </row>
    <row r="21" spans="1:9" x14ac:dyDescent="0.35">
      <c r="F21" s="2"/>
      <c r="G21" s="10"/>
      <c r="H21" s="14"/>
      <c r="I21" s="15"/>
    </row>
    <row r="22" spans="1:9" x14ac:dyDescent="0.35">
      <c r="A22" s="2" t="s">
        <v>2</v>
      </c>
      <c r="B22" s="2" t="s">
        <v>24</v>
      </c>
      <c r="C22" s="2">
        <v>10</v>
      </c>
      <c r="D22" s="2">
        <v>15</v>
      </c>
      <c r="E22">
        <f t="shared" ref="E22:E23" si="7">MEDIAN(C22,D22)</f>
        <v>12.5</v>
      </c>
      <c r="F22" s="2">
        <v>80</v>
      </c>
      <c r="G22" s="11">
        <v>4.1000000000000002E-2</v>
      </c>
      <c r="H22" s="9">
        <f t="shared" ref="H22:H23" si="8">E22*(F22/100)*G22</f>
        <v>0.41000000000000003</v>
      </c>
    </row>
    <row r="23" spans="1:9" ht="15" thickBot="1" x14ac:dyDescent="0.4">
      <c r="A23" s="2" t="s">
        <v>2</v>
      </c>
      <c r="B23" s="2" t="s">
        <v>24</v>
      </c>
      <c r="C23" s="2">
        <v>15</v>
      </c>
      <c r="D23" s="2">
        <v>20</v>
      </c>
      <c r="E23">
        <f t="shared" si="7"/>
        <v>17.5</v>
      </c>
      <c r="F23" s="2">
        <v>20</v>
      </c>
      <c r="G23" s="11">
        <v>4.1000000000000002E-2</v>
      </c>
      <c r="H23" s="9">
        <f t="shared" si="8"/>
        <v>0.14350000000000002</v>
      </c>
    </row>
    <row r="24" spans="1:9" x14ac:dyDescent="0.35">
      <c r="H24" s="13">
        <f>SUM(H22:H23)</f>
        <v>0.5535000000000001</v>
      </c>
      <c r="I24" s="15">
        <f>H24*365.25</f>
        <v>202.16587500000003</v>
      </c>
    </row>
    <row r="25" spans="1:9" x14ac:dyDescent="0.35">
      <c r="F25" s="2"/>
      <c r="G25" s="10"/>
      <c r="H25" s="9"/>
    </row>
    <row r="26" spans="1:9" x14ac:dyDescent="0.35">
      <c r="A26" s="2" t="s">
        <v>1</v>
      </c>
      <c r="B26" s="2" t="s">
        <v>24</v>
      </c>
      <c r="C26" s="2">
        <v>25</v>
      </c>
      <c r="D26" s="2">
        <v>50</v>
      </c>
      <c r="E26">
        <f t="shared" ref="E26:E27" si="9">MEDIAN(C26,D26)</f>
        <v>37.5</v>
      </c>
      <c r="F26" s="2">
        <v>50</v>
      </c>
      <c r="G26" s="11">
        <v>0.02</v>
      </c>
      <c r="H26" s="9">
        <f>E26*(F26/100)*G26</f>
        <v>0.375</v>
      </c>
    </row>
    <row r="27" spans="1:9" ht="15" thickBot="1" x14ac:dyDescent="0.4">
      <c r="A27" s="2" t="s">
        <v>1</v>
      </c>
      <c r="B27" s="2" t="s">
        <v>24</v>
      </c>
      <c r="C27" s="2">
        <v>50</v>
      </c>
      <c r="D27" s="2">
        <v>100</v>
      </c>
      <c r="E27">
        <f t="shared" si="9"/>
        <v>75</v>
      </c>
      <c r="F27" s="2">
        <v>50</v>
      </c>
      <c r="G27" s="11">
        <v>0.02</v>
      </c>
      <c r="H27" s="9">
        <f>E27*(F27/100)*G27</f>
        <v>0.75</v>
      </c>
    </row>
    <row r="28" spans="1:9" ht="15" thickBot="1" x14ac:dyDescent="0.4">
      <c r="G28" s="10"/>
      <c r="H28" s="13">
        <f>SUM(H26:H27)</f>
        <v>1.125</v>
      </c>
      <c r="I28" s="15">
        <f>H28*365.25</f>
        <v>410.90625</v>
      </c>
    </row>
    <row r="29" spans="1:9" x14ac:dyDescent="0.35">
      <c r="H29" s="10">
        <f>H20+H24+H28</f>
        <v>5.1025000000000009</v>
      </c>
      <c r="I29" s="16">
        <f>I20+I28+I24</f>
        <v>1863.6881250000001</v>
      </c>
    </row>
    <row r="31" spans="1:9" x14ac:dyDescent="0.35">
      <c r="H31" t="s">
        <v>12</v>
      </c>
      <c r="I31" s="15">
        <f>I14-I29</f>
        <v>-11.231437500000084</v>
      </c>
    </row>
  </sheetData>
  <mergeCells count="1">
    <mergeCell ref="C1:D1"/>
  </mergeCells>
  <dataValidations count="1">
    <dataValidation type="list" allowBlank="1" showInputMessage="1" showErrorMessage="1" sqref="B16 B10 B28 B13:B14 B9 B20:B21 B25">
      <formula1>$D$2:$D$4</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Lookup!$A$2:$A$10</xm:f>
          </x14:formula1>
          <xm:sqref>A3:A5 A7:A14 A16:A23 A25:A28</xm:sqref>
        </x14:dataValidation>
        <x14:dataValidation type="list" allowBlank="1" showInputMessage="1" showErrorMessage="1">
          <x14:formula1>
            <xm:f>Lookup!$D$2:$D$4</xm:f>
          </x14:formula1>
          <xm:sqref>B3:B5 B11:B12 B7:B8 B17:B19 B26:B27 B22:B23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Lookup</vt:lpstr>
      <vt:lpstr>Raw Slates</vt:lpstr>
      <vt:lpstr>Step 1</vt:lpstr>
      <vt:lpstr>Step 2</vt:lpstr>
      <vt:lpstr>Step 3</vt:lpstr>
      <vt:lpstr>Step 4</vt:lpstr>
      <vt:lpstr>Step 5</vt:lpstr>
      <vt:lpstr>Step 6</vt:lpstr>
      <vt:lpstr>Markings</vt:lpstr>
    </vt:vector>
  </TitlesOfParts>
  <Company>Software Engineering Institute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Sheard</dc:creator>
  <cp:lastModifiedBy>Jeff Davenport</cp:lastModifiedBy>
  <dcterms:created xsi:type="dcterms:W3CDTF">2016-12-17T17:08:34Z</dcterms:created>
  <dcterms:modified xsi:type="dcterms:W3CDTF">2017-01-31T18:09:49Z</dcterms:modified>
</cp:coreProperties>
</file>